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idana.zoto\Desktop\"/>
    </mc:Choice>
  </mc:AlternateContent>
  <bookViews>
    <workbookView xWindow="480" yWindow="135" windowWidth="22995" windowHeight="9540"/>
  </bookViews>
  <sheets>
    <sheet name="Plan-Fakt" sheetId="1" r:id="rId1"/>
  </sheets>
  <calcPr calcId="162913"/>
</workbook>
</file>

<file path=xl/calcChain.xml><?xml version="1.0" encoding="utf-8"?>
<calcChain xmlns="http://schemas.openxmlformats.org/spreadsheetml/2006/main">
  <c r="J192" i="1" l="1"/>
  <c r="J193" i="1"/>
  <c r="J194" i="1"/>
  <c r="J195" i="1"/>
  <c r="J196" i="1"/>
  <c r="J197" i="1"/>
  <c r="J191" i="1"/>
  <c r="J115" i="1"/>
  <c r="J111" i="1"/>
  <c r="J112" i="1"/>
  <c r="J113" i="1"/>
  <c r="J114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10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I220" i="1" l="1"/>
  <c r="H220" i="1"/>
  <c r="I218" i="1"/>
  <c r="H218" i="1"/>
  <c r="I198" i="1"/>
  <c r="J198" i="1" s="1"/>
  <c r="H198" i="1"/>
  <c r="H186" i="1"/>
  <c r="I179" i="1"/>
  <c r="I187" i="1" s="1"/>
  <c r="H179" i="1"/>
  <c r="I176" i="1"/>
  <c r="J176" i="1" s="1"/>
  <c r="H176" i="1"/>
  <c r="C168" i="1"/>
  <c r="I104" i="1"/>
  <c r="H104" i="1"/>
  <c r="I97" i="1"/>
  <c r="H97" i="1"/>
  <c r="H204" i="1" s="1"/>
  <c r="I94" i="1"/>
  <c r="H94" i="1"/>
  <c r="J94" i="1" l="1"/>
  <c r="H201" i="1"/>
  <c r="I201" i="1"/>
  <c r="J201" i="1" s="1"/>
  <c r="H187" i="1"/>
  <c r="I105" i="1"/>
  <c r="H216" i="1"/>
  <c r="H222" i="1" s="1"/>
  <c r="H212" i="1"/>
  <c r="H105" i="1"/>
  <c r="I204" i="1"/>
  <c r="I216" i="1" l="1"/>
  <c r="I222" i="1" s="1"/>
  <c r="I212" i="1"/>
</calcChain>
</file>

<file path=xl/sharedStrings.xml><?xml version="1.0" encoding="utf-8"?>
<sst xmlns="http://schemas.openxmlformats.org/spreadsheetml/2006/main" count="1137" uniqueCount="119">
  <si>
    <t>Trashegimia</t>
  </si>
  <si>
    <t>kod thes</t>
  </si>
  <si>
    <t>Buxheti</t>
  </si>
  <si>
    <t xml:space="preserve"> Faktike</t>
  </si>
  <si>
    <t>1012001</t>
  </si>
  <si>
    <t>Aparati MK</t>
  </si>
  <si>
    <t>B1</t>
  </si>
  <si>
    <t>08220</t>
  </si>
  <si>
    <t>602</t>
  </si>
  <si>
    <t>3535</t>
  </si>
  <si>
    <t>0000000</t>
  </si>
  <si>
    <t>604</t>
  </si>
  <si>
    <t>231</t>
  </si>
  <si>
    <t>M120720</t>
  </si>
  <si>
    <t>M120727</t>
  </si>
  <si>
    <t>M120757</t>
  </si>
  <si>
    <t xml:space="preserve">TVSH </t>
  </si>
  <si>
    <t>B4</t>
  </si>
  <si>
    <t>M120695</t>
  </si>
  <si>
    <t>1012002</t>
  </si>
  <si>
    <t xml:space="preserve">DRKK  Berat </t>
  </si>
  <si>
    <t>600</t>
  </si>
  <si>
    <t>0202</t>
  </si>
  <si>
    <t>601</t>
  </si>
  <si>
    <t>B5</t>
  </si>
  <si>
    <t>1012003</t>
  </si>
  <si>
    <t>DRKK  Durres</t>
  </si>
  <si>
    <t>0707</t>
  </si>
  <si>
    <t>1012004</t>
  </si>
  <si>
    <t>DRKK Gjirokaster</t>
  </si>
  <si>
    <t>1111</t>
  </si>
  <si>
    <t>1012005</t>
  </si>
  <si>
    <t>DRKK  Korçe</t>
  </si>
  <si>
    <t>1515</t>
  </si>
  <si>
    <t>1012006</t>
  </si>
  <si>
    <t>DRKK  Shkoder</t>
  </si>
  <si>
    <t>3333</t>
  </si>
  <si>
    <t>1012010</t>
  </si>
  <si>
    <t>Muzeu Historik Kombetar</t>
  </si>
  <si>
    <t>605</t>
  </si>
  <si>
    <t>1012012</t>
  </si>
  <si>
    <t xml:space="preserve">Q K V Folklorike </t>
  </si>
  <si>
    <t>1012014</t>
  </si>
  <si>
    <t xml:space="preserve">Qendra Muzeumeve Berat </t>
  </si>
  <si>
    <t>1012016</t>
  </si>
  <si>
    <t xml:space="preserve">Muzeu " Skenderbeu" Kruje </t>
  </si>
  <si>
    <t>0716</t>
  </si>
  <si>
    <t>1012017</t>
  </si>
  <si>
    <t xml:space="preserve">Zyra A  K Butrint </t>
  </si>
  <si>
    <t>3731</t>
  </si>
  <si>
    <t>1012018</t>
  </si>
  <si>
    <t xml:space="preserve">Muzeu K A M  Korçe </t>
  </si>
  <si>
    <t>08221</t>
  </si>
  <si>
    <t>1012020</t>
  </si>
  <si>
    <t xml:space="preserve">Q K I P Kulturore </t>
  </si>
  <si>
    <t>1012060</t>
  </si>
  <si>
    <t xml:space="preserve">Instituti i Monumenteve </t>
  </si>
  <si>
    <t>1012064</t>
  </si>
  <si>
    <t xml:space="preserve">Parku Kombetar Apolloni </t>
  </si>
  <si>
    <t>0909</t>
  </si>
  <si>
    <t>1012065</t>
  </si>
  <si>
    <t xml:space="preserve">Parku Kombetar Bylis </t>
  </si>
  <si>
    <t>1012070</t>
  </si>
  <si>
    <t>DRKK  Vlore</t>
  </si>
  <si>
    <t>3737</t>
  </si>
  <si>
    <t>1012076</t>
  </si>
  <si>
    <t>Muzeu Historik Vlore</t>
  </si>
  <si>
    <t>1012085</t>
  </si>
  <si>
    <t>Agjensia Sherbimit Arkeologjik</t>
  </si>
  <si>
    <t>Muzeu Kombetar i Fotografise "Marubi"</t>
  </si>
  <si>
    <t>Muzeu Komb. Gjethi</t>
  </si>
  <si>
    <t>Totali</t>
  </si>
  <si>
    <t>(230-231)</t>
  </si>
  <si>
    <t>602/5</t>
  </si>
  <si>
    <t>Totali MK</t>
  </si>
  <si>
    <t xml:space="preserve">Arti </t>
  </si>
  <si>
    <t>08230</t>
  </si>
  <si>
    <t>M120730</t>
  </si>
  <si>
    <t>M120756</t>
  </si>
  <si>
    <t>M120764</t>
  </si>
  <si>
    <t>M120763</t>
  </si>
  <si>
    <t>M120773</t>
  </si>
  <si>
    <t>M120774</t>
  </si>
  <si>
    <t>M120775</t>
  </si>
  <si>
    <t>M120766</t>
  </si>
  <si>
    <t>1012009</t>
  </si>
  <si>
    <t xml:space="preserve">Q K K Femijeve </t>
  </si>
  <si>
    <t>1012013</t>
  </si>
  <si>
    <t>Q R V Artit</t>
  </si>
  <si>
    <t>1012015</t>
  </si>
  <si>
    <t xml:space="preserve">Arkivi Qendror i Filmit </t>
  </si>
  <si>
    <t>1012021</t>
  </si>
  <si>
    <t xml:space="preserve">Galeria Kombetare e Arteve </t>
  </si>
  <si>
    <t>1012022</t>
  </si>
  <si>
    <t xml:space="preserve">Teatri Kombetar </t>
  </si>
  <si>
    <t>606</t>
  </si>
  <si>
    <t>1012024</t>
  </si>
  <si>
    <t xml:space="preserve">Teatri Operas dhe Baletit </t>
  </si>
  <si>
    <t>1012025</t>
  </si>
  <si>
    <t xml:space="preserve">Biblioteka Kombetare </t>
  </si>
  <si>
    <t>M120419</t>
  </si>
  <si>
    <t>1012090</t>
  </si>
  <si>
    <t>Teatri Kombetar i Komedise</t>
  </si>
  <si>
    <t>1012092</t>
  </si>
  <si>
    <t>Cirku Kombetar</t>
  </si>
  <si>
    <t>2141001</t>
  </si>
  <si>
    <t>Bashkia Shkoder</t>
  </si>
  <si>
    <t>M120722</t>
  </si>
  <si>
    <t>01110</t>
  </si>
  <si>
    <t>M120201</t>
  </si>
  <si>
    <t>M120245</t>
  </si>
  <si>
    <t>M120768</t>
  </si>
  <si>
    <t>M120769</t>
  </si>
  <si>
    <t xml:space="preserve"> </t>
  </si>
  <si>
    <t>(600-601)</t>
  </si>
  <si>
    <t>(602-606)</t>
  </si>
  <si>
    <t>PLAN-FAKT, Buxheti 2017</t>
  </si>
  <si>
    <t>Ministria e Kultures</t>
  </si>
  <si>
    <t>% e Realizuar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</si>
</sst>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i/>
      <sz val="12"/>
      <color rgb="FFFF000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b/>
      <i/>
      <sz val="10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 applyAlignment="1">
      <alignment horizontal="left"/>
    </xf>
    <xf numFmtId="164" fontId="2" fillId="0" borderId="0" xfId="1" applyNumberFormat="1" applyFont="1" applyAlignment="1">
      <alignment horizontal="left"/>
    </xf>
    <xf numFmtId="0" fontId="3" fillId="0" borderId="0" xfId="0" applyFont="1" applyAlignment="1">
      <alignment horizontal="left" vertical="center"/>
    </xf>
    <xf numFmtId="0" fontId="5" fillId="0" borderId="1" xfId="2" applyFont="1" applyBorder="1" applyAlignment="1">
      <alignment horizontal="left"/>
    </xf>
    <xf numFmtId="0" fontId="5" fillId="0" borderId="1" xfId="2" applyFont="1" applyBorder="1" applyAlignment="1">
      <alignment horizontal="left" wrapText="1"/>
    </xf>
    <xf numFmtId="3" fontId="5" fillId="0" borderId="1" xfId="2" applyNumberFormat="1" applyFont="1" applyBorder="1" applyAlignment="1">
      <alignment horizontal="center"/>
    </xf>
    <xf numFmtId="49" fontId="6" fillId="0" borderId="1" xfId="2" applyNumberFormat="1" applyFont="1" applyBorder="1" applyAlignment="1">
      <alignment horizontal="left"/>
    </xf>
    <xf numFmtId="49" fontId="6" fillId="0" borderId="1" xfId="2" applyNumberFormat="1" applyFont="1" applyFill="1" applyBorder="1" applyAlignment="1">
      <alignment horizontal="left"/>
    </xf>
    <xf numFmtId="49" fontId="6" fillId="0" borderId="1" xfId="3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164" fontId="2" fillId="0" borderId="1" xfId="1" applyNumberFormat="1" applyFont="1" applyBorder="1" applyAlignment="1">
      <alignment horizontal="left"/>
    </xf>
    <xf numFmtId="164" fontId="7" fillId="0" borderId="0" xfId="1" applyNumberFormat="1" applyFont="1" applyAlignment="1">
      <alignment horizontal="left"/>
    </xf>
    <xf numFmtId="164" fontId="7" fillId="0" borderId="0" xfId="0" applyNumberFormat="1" applyFont="1" applyAlignment="1">
      <alignment horizontal="left"/>
    </xf>
    <xf numFmtId="164" fontId="2" fillId="0" borderId="1" xfId="1" applyNumberFormat="1" applyFont="1" applyBorder="1"/>
    <xf numFmtId="49" fontId="6" fillId="0" borderId="1" xfId="0" applyNumberFormat="1" applyFont="1" applyBorder="1" applyAlignment="1">
      <alignment horizontal="left"/>
    </xf>
    <xf numFmtId="3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3" fontId="2" fillId="0" borderId="1" xfId="0" applyNumberFormat="1" applyFont="1" applyBorder="1" applyAlignment="1">
      <alignment horizontal="right"/>
    </xf>
    <xf numFmtId="0" fontId="2" fillId="0" borderId="3" xfId="0" applyFont="1" applyBorder="1" applyAlignment="1">
      <alignment horizontal="left"/>
    </xf>
    <xf numFmtId="164" fontId="2" fillId="0" borderId="1" xfId="1" applyNumberFormat="1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164" fontId="2" fillId="0" borderId="1" xfId="1" applyNumberFormat="1" applyFont="1" applyBorder="1" applyAlignment="1"/>
    <xf numFmtId="3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/>
    </xf>
    <xf numFmtId="3" fontId="8" fillId="0" borderId="1" xfId="0" applyNumberFormat="1" applyFont="1" applyBorder="1" applyAlignment="1">
      <alignment horizontal="right"/>
    </xf>
    <xf numFmtId="49" fontId="6" fillId="0" borderId="0" xfId="2" applyNumberFormat="1" applyFont="1" applyAlignment="1">
      <alignment horizontal="left"/>
    </xf>
    <xf numFmtId="3" fontId="6" fillId="0" borderId="0" xfId="2" applyNumberFormat="1" applyFont="1" applyAlignment="1">
      <alignment horizontal="left"/>
    </xf>
    <xf numFmtId="164" fontId="2" fillId="0" borderId="0" xfId="1" applyNumberFormat="1" applyFont="1" applyAlignment="1">
      <alignment horizontal="center" vertical="center"/>
    </xf>
    <xf numFmtId="3" fontId="5" fillId="0" borderId="0" xfId="2" quotePrefix="1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3" fontId="2" fillId="0" borderId="0" xfId="0" applyNumberFormat="1" applyFont="1" applyAlignment="1">
      <alignment horizontal="left"/>
    </xf>
    <xf numFmtId="0" fontId="9" fillId="0" borderId="1" xfId="0" applyFont="1" applyBorder="1" applyAlignment="1">
      <alignment horizontal="left"/>
    </xf>
    <xf numFmtId="164" fontId="9" fillId="0" borderId="1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left"/>
    </xf>
    <xf numFmtId="0" fontId="2" fillId="0" borderId="0" xfId="0" applyFont="1"/>
    <xf numFmtId="43" fontId="2" fillId="0" borderId="0" xfId="1" applyNumberFormat="1" applyFont="1" applyAlignment="1">
      <alignment horizontal="left"/>
    </xf>
    <xf numFmtId="43" fontId="2" fillId="0" borderId="0" xfId="0" applyNumberFormat="1" applyFont="1" applyAlignment="1">
      <alignment horizontal="left"/>
    </xf>
    <xf numFmtId="164" fontId="2" fillId="0" borderId="1" xfId="1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left"/>
    </xf>
    <xf numFmtId="0" fontId="2" fillId="0" borderId="1" xfId="0" applyFont="1" applyBorder="1"/>
    <xf numFmtId="49" fontId="2" fillId="0" borderId="1" xfId="0" applyNumberFormat="1" applyFont="1" applyBorder="1"/>
    <xf numFmtId="49" fontId="2" fillId="0" borderId="3" xfId="0" applyNumberFormat="1" applyFont="1" applyBorder="1"/>
    <xf numFmtId="164" fontId="2" fillId="0" borderId="0" xfId="1" applyNumberFormat="1" applyFont="1" applyBorder="1" applyAlignment="1">
      <alignment horizontal="center" vertical="center"/>
    </xf>
    <xf numFmtId="0" fontId="8" fillId="0" borderId="0" xfId="0" quotePrefix="1" applyFont="1" applyAlignment="1">
      <alignment horizontal="left"/>
    </xf>
    <xf numFmtId="49" fontId="5" fillId="0" borderId="1" xfId="2" applyNumberFormat="1" applyFont="1" applyFill="1" applyBorder="1" applyAlignment="1">
      <alignment horizontal="left"/>
    </xf>
    <xf numFmtId="3" fontId="2" fillId="0" borderId="1" xfId="0" applyNumberFormat="1" applyFont="1" applyBorder="1" applyAlignment="1"/>
    <xf numFmtId="164" fontId="2" fillId="0" borderId="0" xfId="1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43" fontId="2" fillId="0" borderId="0" xfId="1" applyFont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3" fontId="9" fillId="2" borderId="1" xfId="0" applyNumberFormat="1" applyFont="1" applyFill="1" applyBorder="1" applyAlignment="1">
      <alignment horizontal="right"/>
    </xf>
    <xf numFmtId="165" fontId="2" fillId="0" borderId="0" xfId="1" applyNumberFormat="1" applyFont="1" applyAlignment="1">
      <alignment horizontal="left"/>
    </xf>
    <xf numFmtId="0" fontId="2" fillId="0" borderId="0" xfId="0" applyFont="1" applyBorder="1" applyAlignment="1">
      <alignment horizontal="left"/>
    </xf>
    <xf numFmtId="164" fontId="2" fillId="0" borderId="0" xfId="1" applyNumberFormat="1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8" fillId="0" borderId="0" xfId="0" applyFont="1" applyAlignment="1"/>
    <xf numFmtId="0" fontId="8" fillId="0" borderId="0" xfId="0" applyFont="1" applyAlignment="1">
      <alignment horizontal="left"/>
    </xf>
    <xf numFmtId="164" fontId="8" fillId="0" borderId="0" xfId="1" applyNumberFormat="1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10" fontId="6" fillId="0" borderId="1" xfId="4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6" fillId="0" borderId="0" xfId="1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10" fontId="5" fillId="0" borderId="1" xfId="4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9" fontId="6" fillId="0" borderId="1" xfId="4" applyFont="1" applyBorder="1" applyAlignment="1">
      <alignment horizontal="center"/>
    </xf>
    <xf numFmtId="9" fontId="5" fillId="0" borderId="1" xfId="4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3" fontId="8" fillId="0" borderId="2" xfId="0" applyNumberFormat="1" applyFont="1" applyBorder="1" applyAlignment="1">
      <alignment horizontal="right"/>
    </xf>
    <xf numFmtId="9" fontId="5" fillId="0" borderId="0" xfId="4" applyFont="1" applyBorder="1" applyAlignment="1">
      <alignment horizontal="center"/>
    </xf>
    <xf numFmtId="164" fontId="2" fillId="0" borderId="0" xfId="1" applyNumberFormat="1" applyFont="1" applyBorder="1" applyAlignment="1">
      <alignment horizontal="left"/>
    </xf>
    <xf numFmtId="3" fontId="8" fillId="0" borderId="4" xfId="0" applyNumberFormat="1" applyFont="1" applyBorder="1" applyAlignment="1">
      <alignment horizontal="right"/>
    </xf>
    <xf numFmtId="9" fontId="6" fillId="0" borderId="2" xfId="4" applyFont="1" applyBorder="1" applyAlignment="1">
      <alignment horizontal="center"/>
    </xf>
  </cellXfs>
  <cellStyles count="5">
    <cellStyle name="Comma" xfId="1" builtinId="3"/>
    <cellStyle name="Normal" xfId="0" builtinId="0"/>
    <cellStyle name="Normal 2" xfId="2"/>
    <cellStyle name="Normal 5" xfId="3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3"/>
  <sheetViews>
    <sheetView tabSelected="1" workbookViewId="0">
      <selection activeCell="L189" sqref="L189"/>
    </sheetView>
  </sheetViews>
  <sheetFormatPr defaultColWidth="9.140625" defaultRowHeight="12.75" x14ac:dyDescent="0.2"/>
  <cols>
    <col min="1" max="1" width="7" style="1" customWidth="1"/>
    <col min="2" max="2" width="32.28515625" style="1" customWidth="1"/>
    <col min="3" max="3" width="4.28515625" style="1" customWidth="1"/>
    <col min="4" max="4" width="5.42578125" style="1" customWidth="1"/>
    <col min="5" max="5" width="4.85546875" style="1" customWidth="1"/>
    <col min="6" max="6" width="6" style="1" customWidth="1"/>
    <col min="7" max="7" width="9.7109375" style="1" customWidth="1"/>
    <col min="8" max="8" width="13.5703125" style="1" customWidth="1"/>
    <col min="9" max="9" width="14.140625" style="1" customWidth="1"/>
    <col min="10" max="10" width="12.5703125" style="67" customWidth="1"/>
    <col min="11" max="11" width="12.140625" style="1" customWidth="1"/>
    <col min="12" max="12" width="11.42578125" style="1" customWidth="1"/>
    <col min="13" max="13" width="12.85546875" style="1" bestFit="1" customWidth="1"/>
    <col min="14" max="14" width="12.28515625" style="1" bestFit="1" customWidth="1"/>
    <col min="15" max="15" width="12" style="1" bestFit="1" customWidth="1"/>
    <col min="16" max="16" width="9.85546875" style="1" bestFit="1" customWidth="1"/>
    <col min="17" max="16384" width="9.140625" style="1"/>
  </cols>
  <sheetData>
    <row r="1" spans="1:13" s="62" customFormat="1" x14ac:dyDescent="0.2">
      <c r="A1" s="61" t="s">
        <v>117</v>
      </c>
      <c r="B1" s="61"/>
      <c r="H1" s="63"/>
      <c r="I1" s="63"/>
      <c r="J1" s="64"/>
    </row>
    <row r="2" spans="1:13" s="62" customFormat="1" ht="17.25" customHeight="1" x14ac:dyDescent="0.2">
      <c r="A2" s="3" t="s">
        <v>116</v>
      </c>
      <c r="H2" s="63"/>
      <c r="I2" s="63"/>
      <c r="J2" s="64"/>
    </row>
    <row r="3" spans="1:13" s="62" customFormat="1" ht="27" customHeight="1" x14ac:dyDescent="0.2">
      <c r="A3" s="4"/>
      <c r="B3" s="4" t="s">
        <v>0</v>
      </c>
      <c r="C3" s="4"/>
      <c r="D3" s="4"/>
      <c r="E3" s="4"/>
      <c r="F3" s="5" t="s">
        <v>1</v>
      </c>
      <c r="G3" s="5"/>
      <c r="H3" s="6" t="s">
        <v>2</v>
      </c>
      <c r="I3" s="6" t="s">
        <v>3</v>
      </c>
      <c r="J3" s="65" t="s">
        <v>118</v>
      </c>
    </row>
    <row r="4" spans="1:13" ht="14.25" customHeight="1" x14ac:dyDescent="0.2">
      <c r="A4" s="7" t="s">
        <v>4</v>
      </c>
      <c r="B4" s="8" t="s">
        <v>5</v>
      </c>
      <c r="C4" s="9" t="s">
        <v>6</v>
      </c>
      <c r="D4" s="9" t="s">
        <v>7</v>
      </c>
      <c r="E4" s="9" t="s">
        <v>8</v>
      </c>
      <c r="F4" s="10" t="s">
        <v>9</v>
      </c>
      <c r="G4" s="10" t="s">
        <v>10</v>
      </c>
      <c r="H4" s="11"/>
      <c r="I4" s="11"/>
      <c r="J4" s="66"/>
      <c r="K4" s="13"/>
    </row>
    <row r="5" spans="1:13" ht="15" customHeight="1" x14ac:dyDescent="0.2">
      <c r="A5" s="7" t="s">
        <v>4</v>
      </c>
      <c r="B5" s="8" t="s">
        <v>5</v>
      </c>
      <c r="C5" s="9" t="s">
        <v>6</v>
      </c>
      <c r="D5" s="9" t="s">
        <v>7</v>
      </c>
      <c r="E5" s="9" t="s">
        <v>11</v>
      </c>
      <c r="F5" s="10" t="s">
        <v>9</v>
      </c>
      <c r="G5" s="10" t="s">
        <v>10</v>
      </c>
      <c r="H5" s="14">
        <v>42081248</v>
      </c>
      <c r="I5" s="11">
        <v>37916528</v>
      </c>
      <c r="J5" s="66">
        <f t="shared" ref="J5:J68" si="0">+I5/H5</f>
        <v>0.90103145229913328</v>
      </c>
      <c r="K5" s="13"/>
    </row>
    <row r="6" spans="1:13" ht="13.5" customHeight="1" x14ac:dyDescent="0.2">
      <c r="A6" s="7" t="s">
        <v>4</v>
      </c>
      <c r="B6" s="8" t="s">
        <v>5</v>
      </c>
      <c r="C6" s="9" t="s">
        <v>6</v>
      </c>
      <c r="D6" s="9" t="s">
        <v>7</v>
      </c>
      <c r="E6" s="9" t="s">
        <v>12</v>
      </c>
      <c r="F6" s="15" t="s">
        <v>9</v>
      </c>
      <c r="G6" s="15" t="s">
        <v>13</v>
      </c>
      <c r="H6" s="16">
        <v>8066275</v>
      </c>
      <c r="I6" s="16">
        <v>2472329</v>
      </c>
      <c r="J6" s="66">
        <f t="shared" si="0"/>
        <v>0.3065019479251575</v>
      </c>
      <c r="K6" s="2"/>
      <c r="L6" s="2"/>
    </row>
    <row r="7" spans="1:13" ht="13.5" customHeight="1" x14ac:dyDescent="0.2">
      <c r="A7" s="7" t="s">
        <v>4</v>
      </c>
      <c r="B7" s="8" t="s">
        <v>5</v>
      </c>
      <c r="C7" s="9" t="s">
        <v>6</v>
      </c>
      <c r="D7" s="9" t="s">
        <v>7</v>
      </c>
      <c r="E7" s="9" t="s">
        <v>12</v>
      </c>
      <c r="F7" s="10" t="s">
        <v>9</v>
      </c>
      <c r="G7" s="10" t="s">
        <v>14</v>
      </c>
      <c r="H7" s="16">
        <v>45100000</v>
      </c>
      <c r="I7" s="16">
        <v>45100000</v>
      </c>
      <c r="J7" s="66">
        <f t="shared" si="0"/>
        <v>1</v>
      </c>
      <c r="K7" s="2"/>
    </row>
    <row r="8" spans="1:13" ht="12.75" customHeight="1" x14ac:dyDescent="0.2">
      <c r="A8" s="7" t="s">
        <v>4</v>
      </c>
      <c r="B8" s="8" t="s">
        <v>5</v>
      </c>
      <c r="C8" s="9" t="s">
        <v>6</v>
      </c>
      <c r="D8" s="9" t="s">
        <v>7</v>
      </c>
      <c r="E8" s="9" t="s">
        <v>12</v>
      </c>
      <c r="F8" s="10" t="s">
        <v>9</v>
      </c>
      <c r="G8" s="10" t="s">
        <v>15</v>
      </c>
      <c r="H8" s="14">
        <v>3391000</v>
      </c>
      <c r="I8" s="14">
        <v>3061522</v>
      </c>
      <c r="J8" s="66">
        <f t="shared" si="0"/>
        <v>0.90283751105868471</v>
      </c>
      <c r="K8" s="2"/>
      <c r="L8" s="2"/>
    </row>
    <row r="9" spans="1:13" ht="13.5" customHeight="1" x14ac:dyDescent="0.2">
      <c r="A9" s="7" t="s">
        <v>4</v>
      </c>
      <c r="B9" s="18" t="s">
        <v>16</v>
      </c>
      <c r="C9" s="17" t="s">
        <v>17</v>
      </c>
      <c r="D9" s="9" t="s">
        <v>7</v>
      </c>
      <c r="E9" s="9" t="s">
        <v>12</v>
      </c>
      <c r="F9" s="10" t="s">
        <v>9</v>
      </c>
      <c r="G9" s="17" t="s">
        <v>18</v>
      </c>
      <c r="H9" s="16">
        <v>7809000</v>
      </c>
      <c r="I9" s="16">
        <v>7809000</v>
      </c>
      <c r="J9" s="66">
        <f t="shared" si="0"/>
        <v>1</v>
      </c>
      <c r="K9" s="2"/>
      <c r="L9" s="2"/>
      <c r="M9" s="2"/>
    </row>
    <row r="10" spans="1:13" x14ac:dyDescent="0.2">
      <c r="A10" s="7" t="s">
        <v>19</v>
      </c>
      <c r="B10" s="8" t="s">
        <v>20</v>
      </c>
      <c r="C10" s="10" t="s">
        <v>6</v>
      </c>
      <c r="D10" s="10" t="s">
        <v>7</v>
      </c>
      <c r="E10" s="10" t="s">
        <v>21</v>
      </c>
      <c r="F10" s="10" t="s">
        <v>22</v>
      </c>
      <c r="G10" s="10" t="s">
        <v>10</v>
      </c>
      <c r="H10" s="19">
        <v>13389673</v>
      </c>
      <c r="I10" s="19">
        <v>12566456</v>
      </c>
      <c r="J10" s="66">
        <f t="shared" si="0"/>
        <v>0.93851851348423521</v>
      </c>
      <c r="K10" s="2"/>
      <c r="L10" s="2"/>
      <c r="M10" s="2"/>
    </row>
    <row r="11" spans="1:13" x14ac:dyDescent="0.2">
      <c r="A11" s="7" t="s">
        <v>19</v>
      </c>
      <c r="B11" s="8" t="s">
        <v>20</v>
      </c>
      <c r="C11" s="10" t="s">
        <v>6</v>
      </c>
      <c r="D11" s="10" t="s">
        <v>7</v>
      </c>
      <c r="E11" s="10" t="s">
        <v>23</v>
      </c>
      <c r="F11" s="10" t="s">
        <v>22</v>
      </c>
      <c r="G11" s="10" t="s">
        <v>10</v>
      </c>
      <c r="H11" s="19">
        <v>2236085</v>
      </c>
      <c r="I11" s="19">
        <v>2028367</v>
      </c>
      <c r="J11" s="66">
        <f t="shared" si="0"/>
        <v>0.90710639354049605</v>
      </c>
      <c r="K11" s="2"/>
      <c r="L11" s="2"/>
      <c r="M11" s="2"/>
    </row>
    <row r="12" spans="1:13" x14ac:dyDescent="0.2">
      <c r="A12" s="7" t="s">
        <v>19</v>
      </c>
      <c r="B12" s="8" t="s">
        <v>20</v>
      </c>
      <c r="C12" s="10" t="s">
        <v>6</v>
      </c>
      <c r="D12" s="10" t="s">
        <v>7</v>
      </c>
      <c r="E12" s="10" t="s">
        <v>8</v>
      </c>
      <c r="F12" s="10" t="s">
        <v>22</v>
      </c>
      <c r="G12" s="10" t="s">
        <v>10</v>
      </c>
      <c r="H12" s="19">
        <v>4900000</v>
      </c>
      <c r="I12" s="19">
        <v>4724476</v>
      </c>
      <c r="J12" s="66">
        <f t="shared" si="0"/>
        <v>0.96417877551020403</v>
      </c>
      <c r="K12" s="2"/>
      <c r="L12" s="2"/>
      <c r="M12" s="2"/>
    </row>
    <row r="13" spans="1:13" x14ac:dyDescent="0.2">
      <c r="A13" s="7" t="s">
        <v>19</v>
      </c>
      <c r="B13" s="8" t="s">
        <v>20</v>
      </c>
      <c r="C13" s="10" t="s">
        <v>24</v>
      </c>
      <c r="D13" s="10" t="s">
        <v>7</v>
      </c>
      <c r="E13" s="10" t="s">
        <v>8</v>
      </c>
      <c r="F13" s="10" t="s">
        <v>22</v>
      </c>
      <c r="G13" s="10" t="s">
        <v>10</v>
      </c>
      <c r="H13" s="16">
        <v>400000</v>
      </c>
      <c r="I13" s="16">
        <v>397372</v>
      </c>
      <c r="J13" s="66">
        <f t="shared" si="0"/>
        <v>0.99343000000000004</v>
      </c>
      <c r="K13" s="2"/>
      <c r="L13" s="2"/>
      <c r="M13" s="2"/>
    </row>
    <row r="14" spans="1:13" x14ac:dyDescent="0.2">
      <c r="A14" s="7" t="s">
        <v>25</v>
      </c>
      <c r="B14" s="8" t="s">
        <v>26</v>
      </c>
      <c r="C14" s="10" t="s">
        <v>6</v>
      </c>
      <c r="D14" s="10" t="s">
        <v>7</v>
      </c>
      <c r="E14" s="17" t="s">
        <v>21</v>
      </c>
      <c r="F14" s="17" t="s">
        <v>27</v>
      </c>
      <c r="G14" s="17" t="s">
        <v>10</v>
      </c>
      <c r="H14" s="16">
        <v>23711099</v>
      </c>
      <c r="I14" s="16">
        <v>23481045</v>
      </c>
      <c r="J14" s="66">
        <f t="shared" si="0"/>
        <v>0.99029762391022025</v>
      </c>
      <c r="K14" s="2"/>
      <c r="L14" s="2"/>
    </row>
    <row r="15" spans="1:13" x14ac:dyDescent="0.2">
      <c r="A15" s="7" t="s">
        <v>25</v>
      </c>
      <c r="B15" s="8" t="s">
        <v>26</v>
      </c>
      <c r="C15" s="10" t="s">
        <v>6</v>
      </c>
      <c r="D15" s="10" t="s">
        <v>7</v>
      </c>
      <c r="E15" s="17" t="s">
        <v>23</v>
      </c>
      <c r="F15" s="17" t="s">
        <v>27</v>
      </c>
      <c r="G15" s="17" t="s">
        <v>10</v>
      </c>
      <c r="H15" s="16">
        <v>3954804</v>
      </c>
      <c r="I15" s="16">
        <v>3924222</v>
      </c>
      <c r="J15" s="66">
        <f t="shared" si="0"/>
        <v>0.99226712625960733</v>
      </c>
      <c r="K15" s="2"/>
      <c r="L15" s="2"/>
    </row>
    <row r="16" spans="1:13" x14ac:dyDescent="0.2">
      <c r="A16" s="7" t="s">
        <v>25</v>
      </c>
      <c r="B16" s="8" t="s">
        <v>26</v>
      </c>
      <c r="C16" s="10" t="s">
        <v>6</v>
      </c>
      <c r="D16" s="10" t="s">
        <v>7</v>
      </c>
      <c r="E16" s="17" t="s">
        <v>8</v>
      </c>
      <c r="F16" s="17" t="s">
        <v>27</v>
      </c>
      <c r="G16" s="17" t="s">
        <v>10</v>
      </c>
      <c r="H16" s="16">
        <v>8200000</v>
      </c>
      <c r="I16" s="16">
        <v>8055994</v>
      </c>
      <c r="J16" s="66">
        <f t="shared" si="0"/>
        <v>0.98243829268292682</v>
      </c>
      <c r="K16" s="2"/>
      <c r="L16" s="2"/>
    </row>
    <row r="17" spans="1:12" x14ac:dyDescent="0.2">
      <c r="A17" s="7" t="s">
        <v>25</v>
      </c>
      <c r="B17" s="8" t="s">
        <v>26</v>
      </c>
      <c r="C17" s="10" t="s">
        <v>6</v>
      </c>
      <c r="D17" s="10" t="s">
        <v>7</v>
      </c>
      <c r="E17" s="17">
        <v>604</v>
      </c>
      <c r="F17" s="17" t="s">
        <v>27</v>
      </c>
      <c r="G17" s="17" t="s">
        <v>10</v>
      </c>
      <c r="H17" s="16">
        <v>51000</v>
      </c>
      <c r="I17" s="16">
        <v>32928</v>
      </c>
      <c r="J17" s="66">
        <f t="shared" si="0"/>
        <v>0.64564705882352946</v>
      </c>
      <c r="K17" s="2"/>
      <c r="L17" s="2"/>
    </row>
    <row r="18" spans="1:12" x14ac:dyDescent="0.2">
      <c r="A18" s="7" t="s">
        <v>25</v>
      </c>
      <c r="B18" s="8" t="s">
        <v>26</v>
      </c>
      <c r="C18" s="10" t="s">
        <v>6</v>
      </c>
      <c r="D18" s="10" t="s">
        <v>7</v>
      </c>
      <c r="E18" s="17">
        <v>606</v>
      </c>
      <c r="F18" s="17" t="s">
        <v>27</v>
      </c>
      <c r="G18" s="17" t="s">
        <v>10</v>
      </c>
      <c r="H18" s="11">
        <v>81250</v>
      </c>
      <c r="I18" s="11">
        <v>41750</v>
      </c>
      <c r="J18" s="66">
        <f t="shared" si="0"/>
        <v>0.51384615384615384</v>
      </c>
      <c r="K18" s="2"/>
      <c r="L18" s="2"/>
    </row>
    <row r="19" spans="1:12" x14ac:dyDescent="0.2">
      <c r="A19" s="7" t="s">
        <v>25</v>
      </c>
      <c r="B19" s="8" t="s">
        <v>26</v>
      </c>
      <c r="C19" s="10" t="s">
        <v>24</v>
      </c>
      <c r="D19" s="10" t="s">
        <v>7</v>
      </c>
      <c r="E19" s="17" t="s">
        <v>8</v>
      </c>
      <c r="F19" s="17" t="s">
        <v>27</v>
      </c>
      <c r="G19" s="17" t="s">
        <v>10</v>
      </c>
      <c r="H19" s="11">
        <v>1100000</v>
      </c>
      <c r="I19" s="11">
        <v>1100000</v>
      </c>
      <c r="J19" s="66">
        <f t="shared" si="0"/>
        <v>1</v>
      </c>
      <c r="K19" s="2"/>
      <c r="L19" s="2"/>
    </row>
    <row r="20" spans="1:12" x14ac:dyDescent="0.2">
      <c r="A20" s="17" t="s">
        <v>28</v>
      </c>
      <c r="B20" s="17" t="s">
        <v>29</v>
      </c>
      <c r="C20" s="17" t="s">
        <v>6</v>
      </c>
      <c r="D20" s="17" t="s">
        <v>7</v>
      </c>
      <c r="E20" s="17" t="s">
        <v>21</v>
      </c>
      <c r="F20" s="17" t="s">
        <v>30</v>
      </c>
      <c r="G20" s="17" t="s">
        <v>10</v>
      </c>
      <c r="H20" s="16">
        <v>17503400</v>
      </c>
      <c r="I20" s="16">
        <v>17222114</v>
      </c>
      <c r="J20" s="66">
        <f t="shared" si="0"/>
        <v>0.98392963652776033</v>
      </c>
      <c r="K20" s="2"/>
      <c r="L20" s="2"/>
    </row>
    <row r="21" spans="1:12" x14ac:dyDescent="0.2">
      <c r="A21" s="17" t="s">
        <v>28</v>
      </c>
      <c r="B21" s="17" t="s">
        <v>29</v>
      </c>
      <c r="C21" s="17" t="s">
        <v>6</v>
      </c>
      <c r="D21" s="17" t="s">
        <v>7</v>
      </c>
      <c r="E21" s="17" t="s">
        <v>23</v>
      </c>
      <c r="F21" s="17" t="s">
        <v>30</v>
      </c>
      <c r="G21" s="17" t="s">
        <v>10</v>
      </c>
      <c r="H21" s="16">
        <v>2923069</v>
      </c>
      <c r="I21" s="16">
        <v>2876080</v>
      </c>
      <c r="J21" s="66">
        <f t="shared" si="0"/>
        <v>0.98392477221714569</v>
      </c>
      <c r="K21" s="2"/>
      <c r="L21" s="2"/>
    </row>
    <row r="22" spans="1:12" x14ac:dyDescent="0.2">
      <c r="A22" s="17" t="s">
        <v>28</v>
      </c>
      <c r="B22" s="17" t="s">
        <v>29</v>
      </c>
      <c r="C22" s="17" t="s">
        <v>6</v>
      </c>
      <c r="D22" s="17" t="s">
        <v>7</v>
      </c>
      <c r="E22" s="17" t="s">
        <v>8</v>
      </c>
      <c r="F22" s="17" t="s">
        <v>30</v>
      </c>
      <c r="G22" s="17" t="s">
        <v>10</v>
      </c>
      <c r="H22" s="16">
        <v>7500000</v>
      </c>
      <c r="I22" s="16">
        <v>7462423.2699999996</v>
      </c>
      <c r="J22" s="66">
        <f t="shared" si="0"/>
        <v>0.99498976933333327</v>
      </c>
      <c r="K22" s="2"/>
      <c r="L22" s="2"/>
    </row>
    <row r="23" spans="1:12" x14ac:dyDescent="0.2">
      <c r="A23" s="17" t="s">
        <v>28</v>
      </c>
      <c r="B23" s="17" t="s">
        <v>29</v>
      </c>
      <c r="C23" s="17" t="s">
        <v>24</v>
      </c>
      <c r="D23" s="17" t="s">
        <v>7</v>
      </c>
      <c r="E23" s="17" t="s">
        <v>8</v>
      </c>
      <c r="F23" s="17" t="s">
        <v>30</v>
      </c>
      <c r="G23" s="17" t="s">
        <v>10</v>
      </c>
      <c r="H23" s="16">
        <v>1000000</v>
      </c>
      <c r="I23" s="16">
        <v>997396</v>
      </c>
      <c r="J23" s="66">
        <f t="shared" si="0"/>
        <v>0.99739599999999995</v>
      </c>
      <c r="K23" s="2"/>
      <c r="L23" s="2"/>
    </row>
    <row r="24" spans="1:12" x14ac:dyDescent="0.2">
      <c r="A24" s="17" t="s">
        <v>31</v>
      </c>
      <c r="B24" s="17" t="s">
        <v>32</v>
      </c>
      <c r="C24" s="17" t="s">
        <v>6</v>
      </c>
      <c r="D24" s="17" t="s">
        <v>7</v>
      </c>
      <c r="E24" s="17" t="s">
        <v>21</v>
      </c>
      <c r="F24" s="17" t="s">
        <v>33</v>
      </c>
      <c r="G24" s="17" t="s">
        <v>10</v>
      </c>
      <c r="H24" s="16">
        <v>12461262</v>
      </c>
      <c r="I24" s="16">
        <v>12404702</v>
      </c>
      <c r="J24" s="66">
        <f t="shared" si="0"/>
        <v>0.99546113387231561</v>
      </c>
      <c r="K24" s="2"/>
      <c r="L24" s="2"/>
    </row>
    <row r="25" spans="1:12" x14ac:dyDescent="0.2">
      <c r="A25" s="17" t="s">
        <v>31</v>
      </c>
      <c r="B25" s="17" t="s">
        <v>32</v>
      </c>
      <c r="C25" s="17" t="s">
        <v>6</v>
      </c>
      <c r="D25" s="17" t="s">
        <v>7</v>
      </c>
      <c r="E25" s="17" t="s">
        <v>23</v>
      </c>
      <c r="F25" s="17" t="s">
        <v>33</v>
      </c>
      <c r="G25" s="17" t="s">
        <v>10</v>
      </c>
      <c r="H25" s="16">
        <v>2084000</v>
      </c>
      <c r="I25" s="16">
        <v>2073034</v>
      </c>
      <c r="J25" s="66">
        <f t="shared" si="0"/>
        <v>0.99473800383877164</v>
      </c>
      <c r="K25" s="2"/>
      <c r="L25" s="2"/>
    </row>
    <row r="26" spans="1:12" x14ac:dyDescent="0.2">
      <c r="A26" s="17" t="s">
        <v>31</v>
      </c>
      <c r="B26" s="17" t="s">
        <v>32</v>
      </c>
      <c r="C26" s="17" t="s">
        <v>6</v>
      </c>
      <c r="D26" s="17" t="s">
        <v>7</v>
      </c>
      <c r="E26" s="17" t="s">
        <v>8</v>
      </c>
      <c r="F26" s="17" t="s">
        <v>33</v>
      </c>
      <c r="G26" s="17" t="s">
        <v>10</v>
      </c>
      <c r="H26" s="16">
        <v>3500000</v>
      </c>
      <c r="I26" s="16">
        <v>3359777</v>
      </c>
      <c r="J26" s="66">
        <f t="shared" si="0"/>
        <v>0.95993628571428569</v>
      </c>
      <c r="K26" s="2"/>
      <c r="L26" s="2"/>
    </row>
    <row r="27" spans="1:12" x14ac:dyDescent="0.2">
      <c r="A27" s="17" t="s">
        <v>31</v>
      </c>
      <c r="B27" s="17" t="s">
        <v>32</v>
      </c>
      <c r="C27" s="17" t="s">
        <v>6</v>
      </c>
      <c r="D27" s="17" t="s">
        <v>7</v>
      </c>
      <c r="E27" s="17">
        <v>606</v>
      </c>
      <c r="F27" s="17" t="s">
        <v>33</v>
      </c>
      <c r="G27" s="17" t="s">
        <v>10</v>
      </c>
      <c r="H27" s="16">
        <v>30000</v>
      </c>
      <c r="I27" s="16">
        <v>30000</v>
      </c>
      <c r="J27" s="66">
        <f t="shared" si="0"/>
        <v>1</v>
      </c>
      <c r="K27" s="2"/>
      <c r="L27" s="2"/>
    </row>
    <row r="28" spans="1:12" x14ac:dyDescent="0.2">
      <c r="A28" s="17" t="s">
        <v>34</v>
      </c>
      <c r="B28" s="17" t="s">
        <v>35</v>
      </c>
      <c r="C28" s="17" t="s">
        <v>6</v>
      </c>
      <c r="D28" s="17" t="s">
        <v>7</v>
      </c>
      <c r="E28" s="17" t="s">
        <v>21</v>
      </c>
      <c r="F28" s="17" t="s">
        <v>36</v>
      </c>
      <c r="G28" s="20" t="s">
        <v>10</v>
      </c>
      <c r="H28" s="21">
        <v>15008674</v>
      </c>
      <c r="I28" s="21">
        <v>14828568</v>
      </c>
      <c r="J28" s="66">
        <f t="shared" si="0"/>
        <v>0.98799987260700051</v>
      </c>
      <c r="K28" s="2"/>
      <c r="L28" s="2"/>
    </row>
    <row r="29" spans="1:12" x14ac:dyDescent="0.2">
      <c r="A29" s="17" t="s">
        <v>34</v>
      </c>
      <c r="B29" s="17" t="s">
        <v>35</v>
      </c>
      <c r="C29" s="17" t="s">
        <v>6</v>
      </c>
      <c r="D29" s="17" t="s">
        <v>7</v>
      </c>
      <c r="E29" s="17" t="s">
        <v>23</v>
      </c>
      <c r="F29" s="17" t="s">
        <v>36</v>
      </c>
      <c r="G29" s="20" t="s">
        <v>10</v>
      </c>
      <c r="H29" s="21">
        <v>2506439</v>
      </c>
      <c r="I29" s="21">
        <v>2476404</v>
      </c>
      <c r="J29" s="66">
        <f t="shared" si="0"/>
        <v>0.98801686376568509</v>
      </c>
      <c r="K29" s="2"/>
    </row>
    <row r="30" spans="1:12" x14ac:dyDescent="0.2">
      <c r="A30" s="17" t="s">
        <v>34</v>
      </c>
      <c r="B30" s="17" t="s">
        <v>35</v>
      </c>
      <c r="C30" s="17" t="s">
        <v>6</v>
      </c>
      <c r="D30" s="17" t="s">
        <v>7</v>
      </c>
      <c r="E30" s="17" t="s">
        <v>8</v>
      </c>
      <c r="F30" s="17" t="s">
        <v>36</v>
      </c>
      <c r="G30" s="20" t="s">
        <v>10</v>
      </c>
      <c r="H30" s="21">
        <v>6000000</v>
      </c>
      <c r="I30" s="21">
        <v>5996840</v>
      </c>
      <c r="J30" s="66">
        <f t="shared" si="0"/>
        <v>0.99947333333333332</v>
      </c>
      <c r="K30" s="2"/>
    </row>
    <row r="31" spans="1:12" x14ac:dyDescent="0.2">
      <c r="A31" s="17" t="s">
        <v>34</v>
      </c>
      <c r="B31" s="17" t="s">
        <v>35</v>
      </c>
      <c r="C31" s="17" t="s">
        <v>24</v>
      </c>
      <c r="D31" s="17" t="s">
        <v>7</v>
      </c>
      <c r="E31" s="17" t="s">
        <v>8</v>
      </c>
      <c r="F31" s="17" t="s">
        <v>36</v>
      </c>
      <c r="G31" s="17" t="s">
        <v>10</v>
      </c>
      <c r="H31" s="19">
        <v>2000000</v>
      </c>
      <c r="I31" s="19">
        <v>1999947</v>
      </c>
      <c r="J31" s="66">
        <f t="shared" si="0"/>
        <v>0.99997349999999996</v>
      </c>
      <c r="K31" s="2"/>
    </row>
    <row r="32" spans="1:12" x14ac:dyDescent="0.2">
      <c r="A32" s="17" t="s">
        <v>37</v>
      </c>
      <c r="B32" s="17" t="s">
        <v>38</v>
      </c>
      <c r="C32" s="17" t="s">
        <v>6</v>
      </c>
      <c r="D32" s="17" t="s">
        <v>7</v>
      </c>
      <c r="E32" s="17" t="s">
        <v>21</v>
      </c>
      <c r="F32" s="17" t="s">
        <v>9</v>
      </c>
      <c r="G32" s="17" t="s">
        <v>10</v>
      </c>
      <c r="H32" s="16">
        <v>35025769</v>
      </c>
      <c r="I32" s="16">
        <v>34949315</v>
      </c>
      <c r="J32" s="66">
        <f t="shared" si="0"/>
        <v>0.99781720709686628</v>
      </c>
      <c r="K32" s="2"/>
    </row>
    <row r="33" spans="1:11" x14ac:dyDescent="0.2">
      <c r="A33" s="17" t="s">
        <v>37</v>
      </c>
      <c r="B33" s="17" t="s">
        <v>38</v>
      </c>
      <c r="C33" s="17" t="s">
        <v>6</v>
      </c>
      <c r="D33" s="17" t="s">
        <v>7</v>
      </c>
      <c r="E33" s="17" t="s">
        <v>23</v>
      </c>
      <c r="F33" s="17" t="s">
        <v>9</v>
      </c>
      <c r="G33" s="17" t="s">
        <v>10</v>
      </c>
      <c r="H33" s="16">
        <v>5847005</v>
      </c>
      <c r="I33" s="16">
        <v>5835933</v>
      </c>
      <c r="J33" s="66">
        <f t="shared" si="0"/>
        <v>0.99810638095914062</v>
      </c>
      <c r="K33" s="2"/>
    </row>
    <row r="34" spans="1:11" x14ac:dyDescent="0.2">
      <c r="A34" s="17" t="s">
        <v>37</v>
      </c>
      <c r="B34" s="17" t="s">
        <v>38</v>
      </c>
      <c r="C34" s="17" t="s">
        <v>6</v>
      </c>
      <c r="D34" s="17" t="s">
        <v>7</v>
      </c>
      <c r="E34" s="17" t="s">
        <v>8</v>
      </c>
      <c r="F34" s="17" t="s">
        <v>9</v>
      </c>
      <c r="G34" s="17" t="s">
        <v>10</v>
      </c>
      <c r="H34" s="16">
        <v>13500000</v>
      </c>
      <c r="I34" s="16">
        <v>13447990</v>
      </c>
      <c r="J34" s="66">
        <f t="shared" si="0"/>
        <v>0.99614740740740737</v>
      </c>
      <c r="K34" s="2"/>
    </row>
    <row r="35" spans="1:11" x14ac:dyDescent="0.2">
      <c r="A35" s="17" t="s">
        <v>37</v>
      </c>
      <c r="B35" s="17" t="s">
        <v>38</v>
      </c>
      <c r="C35" s="17" t="s">
        <v>6</v>
      </c>
      <c r="D35" s="17" t="s">
        <v>7</v>
      </c>
      <c r="E35" s="17" t="s">
        <v>39</v>
      </c>
      <c r="F35" s="17" t="s">
        <v>9</v>
      </c>
      <c r="G35" s="17" t="s">
        <v>10</v>
      </c>
      <c r="H35" s="16">
        <v>84000</v>
      </c>
      <c r="I35" s="16">
        <v>71733</v>
      </c>
      <c r="J35" s="66">
        <f t="shared" si="0"/>
        <v>0.85396428571428573</v>
      </c>
      <c r="K35" s="2"/>
    </row>
    <row r="36" spans="1:11" x14ac:dyDescent="0.2">
      <c r="A36" s="17" t="s">
        <v>37</v>
      </c>
      <c r="B36" s="17" t="s">
        <v>38</v>
      </c>
      <c r="C36" s="17" t="s">
        <v>24</v>
      </c>
      <c r="D36" s="17" t="s">
        <v>7</v>
      </c>
      <c r="E36" s="17" t="s">
        <v>8</v>
      </c>
      <c r="F36" s="17" t="s">
        <v>9</v>
      </c>
      <c r="G36" s="17" t="s">
        <v>10</v>
      </c>
      <c r="H36" s="16">
        <v>2000000</v>
      </c>
      <c r="I36" s="16">
        <v>2000000</v>
      </c>
      <c r="J36" s="66">
        <f t="shared" si="0"/>
        <v>1</v>
      </c>
      <c r="K36" s="2"/>
    </row>
    <row r="37" spans="1:11" x14ac:dyDescent="0.2">
      <c r="A37" s="17" t="s">
        <v>40</v>
      </c>
      <c r="B37" s="17" t="s">
        <v>41</v>
      </c>
      <c r="C37" s="17" t="s">
        <v>6</v>
      </c>
      <c r="D37" s="17" t="s">
        <v>7</v>
      </c>
      <c r="E37" s="17" t="s">
        <v>21</v>
      </c>
      <c r="F37" s="17" t="s">
        <v>9</v>
      </c>
      <c r="G37" s="17" t="s">
        <v>10</v>
      </c>
      <c r="H37" s="16">
        <v>3978911</v>
      </c>
      <c r="I37" s="16">
        <v>3921167</v>
      </c>
      <c r="J37" s="66">
        <f t="shared" si="0"/>
        <v>0.98548748640017336</v>
      </c>
      <c r="K37" s="2"/>
    </row>
    <row r="38" spans="1:11" x14ac:dyDescent="0.2">
      <c r="A38" s="17" t="s">
        <v>40</v>
      </c>
      <c r="B38" s="17" t="s">
        <v>41</v>
      </c>
      <c r="C38" s="17" t="s">
        <v>6</v>
      </c>
      <c r="D38" s="17" t="s">
        <v>7</v>
      </c>
      <c r="E38" s="17" t="s">
        <v>23</v>
      </c>
      <c r="F38" s="17" t="s">
        <v>9</v>
      </c>
      <c r="G38" s="17" t="s">
        <v>10</v>
      </c>
      <c r="H38" s="16">
        <v>665000</v>
      </c>
      <c r="I38" s="16">
        <v>653964</v>
      </c>
      <c r="J38" s="66">
        <f t="shared" si="0"/>
        <v>0.9834045112781955</v>
      </c>
      <c r="K38" s="2"/>
    </row>
    <row r="39" spans="1:11" x14ac:dyDescent="0.2">
      <c r="A39" s="17" t="s">
        <v>40</v>
      </c>
      <c r="B39" s="17" t="s">
        <v>41</v>
      </c>
      <c r="C39" s="17" t="s">
        <v>6</v>
      </c>
      <c r="D39" s="17" t="s">
        <v>7</v>
      </c>
      <c r="E39" s="17" t="s">
        <v>8</v>
      </c>
      <c r="F39" s="17" t="s">
        <v>9</v>
      </c>
      <c r="G39" s="17" t="s">
        <v>10</v>
      </c>
      <c r="H39" s="16">
        <v>1450000</v>
      </c>
      <c r="I39" s="16">
        <v>1432079</v>
      </c>
      <c r="J39" s="66">
        <f t="shared" si="0"/>
        <v>0.98764068965517238</v>
      </c>
      <c r="K39" s="2"/>
    </row>
    <row r="40" spans="1:11" x14ac:dyDescent="0.2">
      <c r="A40" s="17" t="s">
        <v>40</v>
      </c>
      <c r="B40" s="17" t="s">
        <v>41</v>
      </c>
      <c r="C40" s="17" t="s">
        <v>6</v>
      </c>
      <c r="D40" s="17" t="s">
        <v>7</v>
      </c>
      <c r="E40" s="17" t="s">
        <v>11</v>
      </c>
      <c r="F40" s="17" t="s">
        <v>9</v>
      </c>
      <c r="G40" s="17" t="s">
        <v>10</v>
      </c>
      <c r="H40" s="16">
        <v>2800000</v>
      </c>
      <c r="I40" s="16">
        <v>2799773</v>
      </c>
      <c r="J40" s="66">
        <f t="shared" si="0"/>
        <v>0.99991892857142861</v>
      </c>
      <c r="K40" s="2"/>
    </row>
    <row r="41" spans="1:11" x14ac:dyDescent="0.2">
      <c r="A41" s="17" t="s">
        <v>42</v>
      </c>
      <c r="B41" s="17" t="s">
        <v>43</v>
      </c>
      <c r="C41" s="17" t="s">
        <v>6</v>
      </c>
      <c r="D41" s="17" t="s">
        <v>7</v>
      </c>
      <c r="E41" s="17" t="s">
        <v>21</v>
      </c>
      <c r="F41" s="17" t="s">
        <v>22</v>
      </c>
      <c r="G41" s="17" t="s">
        <v>10</v>
      </c>
      <c r="H41" s="16">
        <v>6978174</v>
      </c>
      <c r="I41" s="16">
        <v>6977788</v>
      </c>
      <c r="J41" s="66">
        <f t="shared" si="0"/>
        <v>0.99994468466965714</v>
      </c>
    </row>
    <row r="42" spans="1:11" x14ac:dyDescent="0.2">
      <c r="A42" s="17" t="s">
        <v>42</v>
      </c>
      <c r="B42" s="17" t="s">
        <v>43</v>
      </c>
      <c r="C42" s="17" t="s">
        <v>6</v>
      </c>
      <c r="D42" s="17" t="s">
        <v>7</v>
      </c>
      <c r="E42" s="17" t="s">
        <v>23</v>
      </c>
      <c r="F42" s="17" t="s">
        <v>22</v>
      </c>
      <c r="G42" s="17" t="s">
        <v>10</v>
      </c>
      <c r="H42" s="16">
        <v>1171973</v>
      </c>
      <c r="I42" s="16">
        <v>1171724</v>
      </c>
      <c r="J42" s="66">
        <f t="shared" si="0"/>
        <v>0.99978753776750828</v>
      </c>
    </row>
    <row r="43" spans="1:11" x14ac:dyDescent="0.2">
      <c r="A43" s="17" t="s">
        <v>42</v>
      </c>
      <c r="B43" s="17" t="s">
        <v>43</v>
      </c>
      <c r="C43" s="17" t="s">
        <v>6</v>
      </c>
      <c r="D43" s="17" t="s">
        <v>7</v>
      </c>
      <c r="E43" s="17" t="s">
        <v>8</v>
      </c>
      <c r="F43" s="17" t="s">
        <v>22</v>
      </c>
      <c r="G43" s="17" t="s">
        <v>10</v>
      </c>
      <c r="H43" s="16">
        <v>7700000</v>
      </c>
      <c r="I43" s="16">
        <v>7699853</v>
      </c>
      <c r="J43" s="66">
        <f t="shared" si="0"/>
        <v>0.99998090909090909</v>
      </c>
    </row>
    <row r="44" spans="1:11" x14ac:dyDescent="0.2">
      <c r="A44" s="17" t="s">
        <v>42</v>
      </c>
      <c r="B44" s="17" t="s">
        <v>43</v>
      </c>
      <c r="C44" s="17" t="s">
        <v>24</v>
      </c>
      <c r="D44" s="17" t="s">
        <v>7</v>
      </c>
      <c r="E44" s="17" t="s">
        <v>8</v>
      </c>
      <c r="F44" s="17" t="s">
        <v>22</v>
      </c>
      <c r="G44" s="17" t="s">
        <v>10</v>
      </c>
      <c r="H44" s="16">
        <v>1440000</v>
      </c>
      <c r="I44" s="16">
        <v>1439844</v>
      </c>
      <c r="J44" s="66">
        <f t="shared" si="0"/>
        <v>0.99989166666666662</v>
      </c>
    </row>
    <row r="45" spans="1:11" x14ac:dyDescent="0.2">
      <c r="A45" s="17" t="s">
        <v>44</v>
      </c>
      <c r="B45" s="17" t="s">
        <v>45</v>
      </c>
      <c r="C45" s="17" t="s">
        <v>6</v>
      </c>
      <c r="D45" s="17" t="s">
        <v>7</v>
      </c>
      <c r="E45" s="17" t="s">
        <v>21</v>
      </c>
      <c r="F45" s="17" t="s">
        <v>46</v>
      </c>
      <c r="G45" s="17" t="s">
        <v>10</v>
      </c>
      <c r="H45" s="16">
        <v>7180463</v>
      </c>
      <c r="I45" s="16">
        <v>7180360</v>
      </c>
      <c r="J45" s="66">
        <f t="shared" si="0"/>
        <v>0.99998565552109941</v>
      </c>
    </row>
    <row r="46" spans="1:11" x14ac:dyDescent="0.2">
      <c r="A46" s="17" t="s">
        <v>44</v>
      </c>
      <c r="B46" s="17" t="s">
        <v>45</v>
      </c>
      <c r="C46" s="17" t="s">
        <v>6</v>
      </c>
      <c r="D46" s="17" t="s">
        <v>7</v>
      </c>
      <c r="E46" s="17" t="s">
        <v>23</v>
      </c>
      <c r="F46" s="17" t="s">
        <v>46</v>
      </c>
      <c r="G46" s="17" t="s">
        <v>10</v>
      </c>
      <c r="H46" s="16">
        <v>1192561</v>
      </c>
      <c r="I46" s="16">
        <v>1192561</v>
      </c>
      <c r="J46" s="66">
        <f t="shared" si="0"/>
        <v>1</v>
      </c>
    </row>
    <row r="47" spans="1:11" x14ac:dyDescent="0.2">
      <c r="A47" s="17" t="s">
        <v>44</v>
      </c>
      <c r="B47" s="17" t="s">
        <v>45</v>
      </c>
      <c r="C47" s="17" t="s">
        <v>6</v>
      </c>
      <c r="D47" s="17" t="s">
        <v>7</v>
      </c>
      <c r="E47" s="17" t="s">
        <v>8</v>
      </c>
      <c r="F47" s="17" t="s">
        <v>46</v>
      </c>
      <c r="G47" s="17" t="s">
        <v>10</v>
      </c>
      <c r="H47" s="16">
        <v>3850000</v>
      </c>
      <c r="I47" s="16">
        <v>3849808</v>
      </c>
      <c r="J47" s="66">
        <f t="shared" si="0"/>
        <v>0.99995012987012988</v>
      </c>
    </row>
    <row r="48" spans="1:11" x14ac:dyDescent="0.2">
      <c r="A48" s="17" t="s">
        <v>44</v>
      </c>
      <c r="B48" s="17" t="s">
        <v>45</v>
      </c>
      <c r="C48" s="17" t="s">
        <v>24</v>
      </c>
      <c r="D48" s="17" t="s">
        <v>7</v>
      </c>
      <c r="E48" s="17" t="s">
        <v>8</v>
      </c>
      <c r="F48" s="17" t="s">
        <v>46</v>
      </c>
      <c r="G48" s="17" t="s">
        <v>10</v>
      </c>
      <c r="H48" s="16">
        <v>300000</v>
      </c>
      <c r="I48" s="16">
        <v>297559</v>
      </c>
      <c r="J48" s="66">
        <f t="shared" si="0"/>
        <v>0.99186333333333332</v>
      </c>
    </row>
    <row r="49" spans="1:10" x14ac:dyDescent="0.2">
      <c r="A49" s="17" t="s">
        <v>47</v>
      </c>
      <c r="B49" s="17" t="s">
        <v>48</v>
      </c>
      <c r="C49" s="17" t="s">
        <v>6</v>
      </c>
      <c r="D49" s="17" t="s">
        <v>7</v>
      </c>
      <c r="E49" s="17" t="s">
        <v>21</v>
      </c>
      <c r="F49" s="17" t="s">
        <v>49</v>
      </c>
      <c r="G49" s="17" t="s">
        <v>10</v>
      </c>
      <c r="H49" s="16">
        <v>8219536</v>
      </c>
      <c r="I49" s="16">
        <v>8219511</v>
      </c>
      <c r="J49" s="66">
        <f t="shared" si="0"/>
        <v>0.99999695846578196</v>
      </c>
    </row>
    <row r="50" spans="1:10" x14ac:dyDescent="0.2">
      <c r="A50" s="17" t="s">
        <v>47</v>
      </c>
      <c r="B50" s="17" t="s">
        <v>48</v>
      </c>
      <c r="C50" s="17" t="s">
        <v>6</v>
      </c>
      <c r="D50" s="17" t="s">
        <v>7</v>
      </c>
      <c r="E50" s="17" t="s">
        <v>23</v>
      </c>
      <c r="F50" s="17" t="s">
        <v>49</v>
      </c>
      <c r="G50" s="17" t="s">
        <v>10</v>
      </c>
      <c r="H50" s="16">
        <v>1363193</v>
      </c>
      <c r="I50" s="16">
        <v>1363108</v>
      </c>
      <c r="J50" s="66">
        <f t="shared" si="0"/>
        <v>0.99993764639343075</v>
      </c>
    </row>
    <row r="51" spans="1:10" x14ac:dyDescent="0.2">
      <c r="A51" s="17" t="s">
        <v>50</v>
      </c>
      <c r="B51" s="17" t="s">
        <v>51</v>
      </c>
      <c r="C51" s="17" t="s">
        <v>6</v>
      </c>
      <c r="D51" s="17" t="s">
        <v>7</v>
      </c>
      <c r="E51" s="17" t="s">
        <v>21</v>
      </c>
      <c r="F51" s="17" t="s">
        <v>33</v>
      </c>
      <c r="G51" s="17" t="s">
        <v>10</v>
      </c>
      <c r="H51" s="16">
        <v>8201519</v>
      </c>
      <c r="I51" s="16">
        <v>8200165</v>
      </c>
      <c r="J51" s="66">
        <f t="shared" si="0"/>
        <v>0.99983490863094993</v>
      </c>
    </row>
    <row r="52" spans="1:10" x14ac:dyDescent="0.2">
      <c r="A52" s="17" t="s">
        <v>50</v>
      </c>
      <c r="B52" s="17" t="s">
        <v>51</v>
      </c>
      <c r="C52" s="17" t="s">
        <v>6</v>
      </c>
      <c r="D52" s="17" t="s">
        <v>7</v>
      </c>
      <c r="E52" s="17" t="s">
        <v>23</v>
      </c>
      <c r="F52" s="17" t="s">
        <v>33</v>
      </c>
      <c r="G52" s="17" t="s">
        <v>10</v>
      </c>
      <c r="H52" s="16">
        <v>1404000</v>
      </c>
      <c r="I52" s="16">
        <v>1383800</v>
      </c>
      <c r="J52" s="66">
        <f t="shared" si="0"/>
        <v>0.98561253561253559</v>
      </c>
    </row>
    <row r="53" spans="1:10" x14ac:dyDescent="0.2">
      <c r="A53" s="17" t="s">
        <v>50</v>
      </c>
      <c r="B53" s="17" t="s">
        <v>51</v>
      </c>
      <c r="C53" s="17" t="s">
        <v>6</v>
      </c>
      <c r="D53" s="17" t="s">
        <v>7</v>
      </c>
      <c r="E53" s="17" t="s">
        <v>8</v>
      </c>
      <c r="F53" s="17" t="s">
        <v>33</v>
      </c>
      <c r="G53" s="17" t="s">
        <v>10</v>
      </c>
      <c r="H53" s="16">
        <v>3500000</v>
      </c>
      <c r="I53" s="16">
        <v>3053518</v>
      </c>
      <c r="J53" s="66">
        <f t="shared" si="0"/>
        <v>0.87243371428571426</v>
      </c>
    </row>
    <row r="54" spans="1:10" x14ac:dyDescent="0.2">
      <c r="A54" s="17">
        <v>1012018</v>
      </c>
      <c r="B54" s="17" t="s">
        <v>51</v>
      </c>
      <c r="C54" s="17" t="s">
        <v>24</v>
      </c>
      <c r="D54" s="17" t="s">
        <v>52</v>
      </c>
      <c r="E54" s="17">
        <v>602</v>
      </c>
      <c r="F54" s="17" t="s">
        <v>33</v>
      </c>
      <c r="G54" s="17" t="s">
        <v>10</v>
      </c>
      <c r="H54" s="16">
        <v>400000</v>
      </c>
      <c r="I54" s="16">
        <v>0</v>
      </c>
      <c r="J54" s="66">
        <f t="shared" si="0"/>
        <v>0</v>
      </c>
    </row>
    <row r="55" spans="1:10" x14ac:dyDescent="0.2">
      <c r="A55" s="17" t="s">
        <v>53</v>
      </c>
      <c r="B55" s="17" t="s">
        <v>54</v>
      </c>
      <c r="C55" s="17" t="s">
        <v>6</v>
      </c>
      <c r="D55" s="17" t="s">
        <v>7</v>
      </c>
      <c r="E55" s="17" t="s">
        <v>21</v>
      </c>
      <c r="F55" s="17" t="s">
        <v>9</v>
      </c>
      <c r="G55" s="17" t="s">
        <v>10</v>
      </c>
      <c r="H55" s="16">
        <v>6926722</v>
      </c>
      <c r="I55" s="16">
        <v>6572436</v>
      </c>
      <c r="J55" s="66">
        <f t="shared" si="0"/>
        <v>0.94885228539560273</v>
      </c>
    </row>
    <row r="56" spans="1:10" x14ac:dyDescent="0.2">
      <c r="A56" s="17" t="s">
        <v>53</v>
      </c>
      <c r="B56" s="17" t="s">
        <v>54</v>
      </c>
      <c r="C56" s="17" t="s">
        <v>6</v>
      </c>
      <c r="D56" s="17" t="s">
        <v>7</v>
      </c>
      <c r="E56" s="17" t="s">
        <v>23</v>
      </c>
      <c r="F56" s="17" t="s">
        <v>9</v>
      </c>
      <c r="G56" s="17" t="s">
        <v>10</v>
      </c>
      <c r="H56" s="16">
        <v>1188698</v>
      </c>
      <c r="I56" s="16">
        <v>1074652</v>
      </c>
      <c r="J56" s="66">
        <f t="shared" si="0"/>
        <v>0.90405805343325218</v>
      </c>
    </row>
    <row r="57" spans="1:10" x14ac:dyDescent="0.2">
      <c r="A57" s="17" t="s">
        <v>53</v>
      </c>
      <c r="B57" s="17" t="s">
        <v>54</v>
      </c>
      <c r="C57" s="17" t="s">
        <v>6</v>
      </c>
      <c r="D57" s="17" t="s">
        <v>7</v>
      </c>
      <c r="E57" s="17" t="s">
        <v>8</v>
      </c>
      <c r="F57" s="17" t="s">
        <v>9</v>
      </c>
      <c r="G57" s="17" t="s">
        <v>10</v>
      </c>
      <c r="H57" s="16">
        <v>2000000</v>
      </c>
      <c r="I57" s="16">
        <v>1987858.64</v>
      </c>
      <c r="J57" s="66">
        <f t="shared" si="0"/>
        <v>0.99392931999999989</v>
      </c>
    </row>
    <row r="58" spans="1:10" x14ac:dyDescent="0.2">
      <c r="A58" s="17" t="s">
        <v>53</v>
      </c>
      <c r="B58" s="17" t="s">
        <v>54</v>
      </c>
      <c r="C58" s="17" t="s">
        <v>6</v>
      </c>
      <c r="D58" s="17" t="s">
        <v>7</v>
      </c>
      <c r="E58" s="17">
        <v>605</v>
      </c>
      <c r="F58" s="17" t="s">
        <v>9</v>
      </c>
      <c r="G58" s="17" t="s">
        <v>10</v>
      </c>
      <c r="H58" s="16">
        <v>31000</v>
      </c>
      <c r="I58" s="16">
        <v>30024</v>
      </c>
      <c r="J58" s="66">
        <f t="shared" si="0"/>
        <v>0.96851612903225803</v>
      </c>
    </row>
    <row r="59" spans="1:10" x14ac:dyDescent="0.2">
      <c r="A59" s="22" t="s">
        <v>55</v>
      </c>
      <c r="B59" s="22" t="s">
        <v>56</v>
      </c>
      <c r="C59" s="22" t="s">
        <v>6</v>
      </c>
      <c r="D59" s="22" t="s">
        <v>7</v>
      </c>
      <c r="E59" s="22" t="s">
        <v>21</v>
      </c>
      <c r="F59" s="22" t="s">
        <v>9</v>
      </c>
      <c r="G59" s="17" t="s">
        <v>10</v>
      </c>
      <c r="H59" s="16">
        <v>31910934</v>
      </c>
      <c r="I59" s="16">
        <v>30950861</v>
      </c>
      <c r="J59" s="66">
        <f t="shared" si="0"/>
        <v>0.9699139799543316</v>
      </c>
    </row>
    <row r="60" spans="1:10" x14ac:dyDescent="0.2">
      <c r="A60" s="17" t="s">
        <v>55</v>
      </c>
      <c r="B60" s="17" t="s">
        <v>56</v>
      </c>
      <c r="C60" s="17" t="s">
        <v>6</v>
      </c>
      <c r="D60" s="17" t="s">
        <v>7</v>
      </c>
      <c r="E60" s="17" t="s">
        <v>23</v>
      </c>
      <c r="F60" s="17" t="s">
        <v>9</v>
      </c>
      <c r="G60" s="17" t="s">
        <v>10</v>
      </c>
      <c r="H60" s="16">
        <v>5323470</v>
      </c>
      <c r="I60" s="16">
        <v>5171664</v>
      </c>
      <c r="J60" s="66">
        <f t="shared" si="0"/>
        <v>0.97148363755219813</v>
      </c>
    </row>
    <row r="61" spans="1:10" x14ac:dyDescent="0.2">
      <c r="A61" s="17" t="s">
        <v>55</v>
      </c>
      <c r="B61" s="17" t="s">
        <v>56</v>
      </c>
      <c r="C61" s="17" t="s">
        <v>6</v>
      </c>
      <c r="D61" s="17" t="s">
        <v>7</v>
      </c>
      <c r="E61" s="17" t="s">
        <v>8</v>
      </c>
      <c r="F61" s="17" t="s">
        <v>9</v>
      </c>
      <c r="G61" s="17" t="s">
        <v>10</v>
      </c>
      <c r="H61" s="16">
        <v>13660000</v>
      </c>
      <c r="I61" s="16">
        <v>13604039.27</v>
      </c>
      <c r="J61" s="66">
        <f t="shared" si="0"/>
        <v>0.99590331405563681</v>
      </c>
    </row>
    <row r="62" spans="1:10" x14ac:dyDescent="0.2">
      <c r="A62" s="17" t="s">
        <v>55</v>
      </c>
      <c r="B62" s="17" t="s">
        <v>56</v>
      </c>
      <c r="C62" s="17" t="s">
        <v>6</v>
      </c>
      <c r="D62" s="17" t="s">
        <v>7</v>
      </c>
      <c r="E62" s="17">
        <v>604</v>
      </c>
      <c r="F62" s="17" t="s">
        <v>9</v>
      </c>
      <c r="G62" s="17" t="s">
        <v>10</v>
      </c>
      <c r="H62" s="16">
        <v>474133</v>
      </c>
      <c r="I62" s="16">
        <v>474133</v>
      </c>
      <c r="J62" s="66">
        <f t="shared" si="0"/>
        <v>1</v>
      </c>
    </row>
    <row r="63" spans="1:10" x14ac:dyDescent="0.2">
      <c r="A63" s="17" t="s">
        <v>55</v>
      </c>
      <c r="B63" s="17" t="s">
        <v>56</v>
      </c>
      <c r="C63" s="17" t="s">
        <v>6</v>
      </c>
      <c r="D63" s="17" t="s">
        <v>7</v>
      </c>
      <c r="E63" s="17" t="s">
        <v>39</v>
      </c>
      <c r="F63" s="17" t="s">
        <v>9</v>
      </c>
      <c r="G63" s="17" t="s">
        <v>10</v>
      </c>
      <c r="H63" s="16">
        <v>54766</v>
      </c>
      <c r="I63" s="16">
        <v>54766</v>
      </c>
      <c r="J63" s="66">
        <f t="shared" si="0"/>
        <v>1</v>
      </c>
    </row>
    <row r="64" spans="1:10" x14ac:dyDescent="0.2">
      <c r="A64" s="17" t="s">
        <v>55</v>
      </c>
      <c r="B64" s="17" t="s">
        <v>56</v>
      </c>
      <c r="C64" s="17" t="s">
        <v>6</v>
      </c>
      <c r="D64" s="17" t="s">
        <v>7</v>
      </c>
      <c r="E64" s="17">
        <v>606</v>
      </c>
      <c r="F64" s="17" t="s">
        <v>9</v>
      </c>
      <c r="G64" s="17" t="s">
        <v>10</v>
      </c>
      <c r="H64" s="23">
        <v>50000</v>
      </c>
      <c r="I64" s="23">
        <v>50000</v>
      </c>
      <c r="J64" s="66">
        <f t="shared" si="0"/>
        <v>1</v>
      </c>
    </row>
    <row r="65" spans="1:10" x14ac:dyDescent="0.2">
      <c r="A65" s="17" t="s">
        <v>57</v>
      </c>
      <c r="B65" s="17" t="s">
        <v>58</v>
      </c>
      <c r="C65" s="17" t="s">
        <v>6</v>
      </c>
      <c r="D65" s="17" t="s">
        <v>7</v>
      </c>
      <c r="E65" s="17" t="s">
        <v>21</v>
      </c>
      <c r="F65" s="17" t="s">
        <v>59</v>
      </c>
      <c r="G65" s="17" t="s">
        <v>10</v>
      </c>
      <c r="H65" s="23">
        <v>6816474</v>
      </c>
      <c r="I65" s="23">
        <v>6794166</v>
      </c>
      <c r="J65" s="66">
        <f t="shared" si="0"/>
        <v>0.99672734026418941</v>
      </c>
    </row>
    <row r="66" spans="1:10" x14ac:dyDescent="0.2">
      <c r="A66" s="17" t="s">
        <v>57</v>
      </c>
      <c r="B66" s="17" t="s">
        <v>58</v>
      </c>
      <c r="C66" s="17" t="s">
        <v>6</v>
      </c>
      <c r="D66" s="17" t="s">
        <v>7</v>
      </c>
      <c r="E66" s="17" t="s">
        <v>23</v>
      </c>
      <c r="F66" s="17" t="s">
        <v>59</v>
      </c>
      <c r="G66" s="17" t="s">
        <v>10</v>
      </c>
      <c r="H66" s="23">
        <v>1102700</v>
      </c>
      <c r="I66" s="23">
        <v>1102700</v>
      </c>
      <c r="J66" s="66">
        <f t="shared" si="0"/>
        <v>1</v>
      </c>
    </row>
    <row r="67" spans="1:10" x14ac:dyDescent="0.2">
      <c r="A67" s="17" t="s">
        <v>57</v>
      </c>
      <c r="B67" s="17" t="s">
        <v>58</v>
      </c>
      <c r="C67" s="17" t="s">
        <v>6</v>
      </c>
      <c r="D67" s="17" t="s">
        <v>7</v>
      </c>
      <c r="E67" s="17" t="s">
        <v>8</v>
      </c>
      <c r="F67" s="17" t="s">
        <v>59</v>
      </c>
      <c r="G67" s="17" t="s">
        <v>10</v>
      </c>
      <c r="H67" s="16">
        <v>5400000</v>
      </c>
      <c r="I67" s="16">
        <v>5400000</v>
      </c>
      <c r="J67" s="66">
        <f t="shared" si="0"/>
        <v>1</v>
      </c>
    </row>
    <row r="68" spans="1:10" x14ac:dyDescent="0.2">
      <c r="A68" s="17" t="s">
        <v>57</v>
      </c>
      <c r="B68" s="17" t="s">
        <v>58</v>
      </c>
      <c r="C68" s="17" t="s">
        <v>24</v>
      </c>
      <c r="D68" s="17" t="s">
        <v>7</v>
      </c>
      <c r="E68" s="17" t="s">
        <v>8</v>
      </c>
      <c r="F68" s="17" t="s">
        <v>59</v>
      </c>
      <c r="G68" s="17" t="s">
        <v>10</v>
      </c>
      <c r="H68" s="11">
        <v>2500000</v>
      </c>
      <c r="I68" s="11">
        <v>2500000</v>
      </c>
      <c r="J68" s="66">
        <f t="shared" si="0"/>
        <v>1</v>
      </c>
    </row>
    <row r="69" spans="1:10" x14ac:dyDescent="0.2">
      <c r="A69" s="24" t="s">
        <v>60</v>
      </c>
      <c r="B69" s="24" t="s">
        <v>61</v>
      </c>
      <c r="C69" s="24" t="s">
        <v>6</v>
      </c>
      <c r="D69" s="24" t="s">
        <v>7</v>
      </c>
      <c r="E69" s="17" t="s">
        <v>21</v>
      </c>
      <c r="F69" s="17" t="s">
        <v>59</v>
      </c>
      <c r="G69" s="17" t="s">
        <v>10</v>
      </c>
      <c r="H69" s="16">
        <v>3286015</v>
      </c>
      <c r="I69" s="16">
        <v>3285256</v>
      </c>
      <c r="J69" s="66">
        <f t="shared" ref="J69:J93" si="1">+I69/H69</f>
        <v>0.99976902113958699</v>
      </c>
    </row>
    <row r="70" spans="1:10" x14ac:dyDescent="0.2">
      <c r="A70" s="17" t="s">
        <v>60</v>
      </c>
      <c r="B70" s="17" t="s">
        <v>61</v>
      </c>
      <c r="C70" s="17" t="s">
        <v>6</v>
      </c>
      <c r="D70" s="17" t="s">
        <v>7</v>
      </c>
      <c r="E70" s="17" t="s">
        <v>23</v>
      </c>
      <c r="F70" s="17" t="s">
        <v>59</v>
      </c>
      <c r="G70" s="17" t="s">
        <v>10</v>
      </c>
      <c r="H70" s="16">
        <v>546707</v>
      </c>
      <c r="I70" s="16">
        <v>546640</v>
      </c>
      <c r="J70" s="66">
        <f t="shared" si="1"/>
        <v>0.99987744806633172</v>
      </c>
    </row>
    <row r="71" spans="1:10" x14ac:dyDescent="0.2">
      <c r="A71" s="17" t="s">
        <v>60</v>
      </c>
      <c r="B71" s="17" t="s">
        <v>61</v>
      </c>
      <c r="C71" s="17" t="s">
        <v>6</v>
      </c>
      <c r="D71" s="17" t="s">
        <v>7</v>
      </c>
      <c r="E71" s="17" t="s">
        <v>8</v>
      </c>
      <c r="F71" s="17" t="s">
        <v>59</v>
      </c>
      <c r="G71" s="17" t="s">
        <v>10</v>
      </c>
      <c r="H71" s="16">
        <v>800000</v>
      </c>
      <c r="I71" s="16">
        <v>799883</v>
      </c>
      <c r="J71" s="66">
        <f t="shared" si="1"/>
        <v>0.99985374999999999</v>
      </c>
    </row>
    <row r="72" spans="1:10" x14ac:dyDescent="0.2">
      <c r="A72" s="17" t="s">
        <v>60</v>
      </c>
      <c r="B72" s="17" t="s">
        <v>61</v>
      </c>
      <c r="C72" s="17" t="s">
        <v>24</v>
      </c>
      <c r="D72" s="17" t="s">
        <v>7</v>
      </c>
      <c r="E72" s="17" t="s">
        <v>8</v>
      </c>
      <c r="F72" s="17" t="s">
        <v>59</v>
      </c>
      <c r="G72" s="17" t="s">
        <v>10</v>
      </c>
      <c r="H72" s="16">
        <v>100000</v>
      </c>
      <c r="I72" s="16">
        <v>100000</v>
      </c>
      <c r="J72" s="66">
        <f t="shared" si="1"/>
        <v>1</v>
      </c>
    </row>
    <row r="73" spans="1:10" x14ac:dyDescent="0.2">
      <c r="A73" s="22" t="s">
        <v>62</v>
      </c>
      <c r="B73" s="22" t="s">
        <v>63</v>
      </c>
      <c r="C73" s="22" t="s">
        <v>6</v>
      </c>
      <c r="D73" s="22" t="s">
        <v>7</v>
      </c>
      <c r="E73" s="22" t="s">
        <v>21</v>
      </c>
      <c r="F73" s="22" t="s">
        <v>64</v>
      </c>
      <c r="G73" s="22" t="s">
        <v>10</v>
      </c>
      <c r="H73" s="16">
        <v>19734449</v>
      </c>
      <c r="I73" s="16">
        <v>19443003</v>
      </c>
      <c r="J73" s="66">
        <f t="shared" si="1"/>
        <v>0.98523161198977482</v>
      </c>
    </row>
    <row r="74" spans="1:10" x14ac:dyDescent="0.2">
      <c r="A74" s="22" t="s">
        <v>62</v>
      </c>
      <c r="B74" s="22" t="s">
        <v>63</v>
      </c>
      <c r="C74" s="22" t="s">
        <v>6</v>
      </c>
      <c r="D74" s="22" t="s">
        <v>7</v>
      </c>
      <c r="E74" s="22" t="s">
        <v>23</v>
      </c>
      <c r="F74" s="22" t="s">
        <v>64</v>
      </c>
      <c r="G74" s="22" t="s">
        <v>10</v>
      </c>
      <c r="H74" s="16">
        <v>3293357</v>
      </c>
      <c r="I74" s="16">
        <v>3242541</v>
      </c>
      <c r="J74" s="66">
        <f t="shared" si="1"/>
        <v>0.98457015136834547</v>
      </c>
    </row>
    <row r="75" spans="1:10" x14ac:dyDescent="0.2">
      <c r="A75" s="17" t="s">
        <v>62</v>
      </c>
      <c r="B75" s="17" t="s">
        <v>63</v>
      </c>
      <c r="C75" s="17" t="s">
        <v>6</v>
      </c>
      <c r="D75" s="17" t="s">
        <v>7</v>
      </c>
      <c r="E75" s="17" t="s">
        <v>8</v>
      </c>
      <c r="F75" s="17" t="s">
        <v>64</v>
      </c>
      <c r="G75" s="17" t="s">
        <v>10</v>
      </c>
      <c r="H75" s="16">
        <v>6590000</v>
      </c>
      <c r="I75" s="16">
        <v>6590000</v>
      </c>
      <c r="J75" s="66">
        <f t="shared" si="1"/>
        <v>1</v>
      </c>
    </row>
    <row r="76" spans="1:10" x14ac:dyDescent="0.2">
      <c r="A76" s="17" t="s">
        <v>62</v>
      </c>
      <c r="B76" s="17" t="s">
        <v>63</v>
      </c>
      <c r="C76" s="17" t="s">
        <v>6</v>
      </c>
      <c r="D76" s="17" t="s">
        <v>7</v>
      </c>
      <c r="E76" s="17">
        <v>604</v>
      </c>
      <c r="F76" s="17" t="s">
        <v>64</v>
      </c>
      <c r="G76" s="17" t="s">
        <v>10</v>
      </c>
      <c r="H76" s="16">
        <v>278200</v>
      </c>
      <c r="I76" s="16">
        <v>273600</v>
      </c>
      <c r="J76" s="66">
        <f t="shared" si="1"/>
        <v>0.98346513299784333</v>
      </c>
    </row>
    <row r="77" spans="1:10" x14ac:dyDescent="0.2">
      <c r="A77" s="17" t="s">
        <v>62</v>
      </c>
      <c r="B77" s="17" t="s">
        <v>63</v>
      </c>
      <c r="C77" s="17" t="s">
        <v>24</v>
      </c>
      <c r="D77" s="17" t="s">
        <v>7</v>
      </c>
      <c r="E77" s="17" t="s">
        <v>8</v>
      </c>
      <c r="F77" s="17" t="s">
        <v>64</v>
      </c>
      <c r="G77" s="17" t="s">
        <v>10</v>
      </c>
      <c r="H77" s="11">
        <v>1500000</v>
      </c>
      <c r="I77" s="11">
        <v>1499999</v>
      </c>
      <c r="J77" s="66">
        <f t="shared" si="1"/>
        <v>0.99999933333333335</v>
      </c>
    </row>
    <row r="78" spans="1:10" x14ac:dyDescent="0.2">
      <c r="A78" s="17" t="s">
        <v>65</v>
      </c>
      <c r="B78" s="17" t="s">
        <v>66</v>
      </c>
      <c r="C78" s="17" t="s">
        <v>6</v>
      </c>
      <c r="D78" s="17" t="s">
        <v>7</v>
      </c>
      <c r="E78" s="17" t="s">
        <v>21</v>
      </c>
      <c r="F78" s="17" t="s">
        <v>64</v>
      </c>
      <c r="G78" s="17" t="s">
        <v>10</v>
      </c>
      <c r="H78" s="16">
        <v>2392749</v>
      </c>
      <c r="I78" s="16">
        <v>2388654</v>
      </c>
      <c r="J78" s="66">
        <f t="shared" si="1"/>
        <v>0.99828857937042292</v>
      </c>
    </row>
    <row r="79" spans="1:10" x14ac:dyDescent="0.2">
      <c r="A79" s="17" t="s">
        <v>65</v>
      </c>
      <c r="B79" s="17" t="s">
        <v>66</v>
      </c>
      <c r="C79" s="17" t="s">
        <v>6</v>
      </c>
      <c r="D79" s="17" t="s">
        <v>7</v>
      </c>
      <c r="E79" s="17" t="s">
        <v>23</v>
      </c>
      <c r="F79" s="17" t="s">
        <v>64</v>
      </c>
      <c r="G79" s="17" t="s">
        <v>10</v>
      </c>
      <c r="H79" s="16">
        <v>403226</v>
      </c>
      <c r="I79" s="16">
        <v>391780</v>
      </c>
      <c r="J79" s="66">
        <f t="shared" si="1"/>
        <v>0.9716139336253119</v>
      </c>
    </row>
    <row r="80" spans="1:10" x14ac:dyDescent="0.2">
      <c r="A80" s="17" t="s">
        <v>65</v>
      </c>
      <c r="B80" s="17" t="s">
        <v>66</v>
      </c>
      <c r="C80" s="17" t="s">
        <v>6</v>
      </c>
      <c r="D80" s="17" t="s">
        <v>7</v>
      </c>
      <c r="E80" s="17" t="s">
        <v>8</v>
      </c>
      <c r="F80" s="17" t="s">
        <v>64</v>
      </c>
      <c r="G80" s="17" t="s">
        <v>10</v>
      </c>
      <c r="H80" s="16">
        <v>1200000</v>
      </c>
      <c r="I80" s="16">
        <v>1169873</v>
      </c>
      <c r="J80" s="66">
        <f t="shared" si="1"/>
        <v>0.97489416666666662</v>
      </c>
    </row>
    <row r="81" spans="1:13" x14ac:dyDescent="0.2">
      <c r="A81" s="17" t="s">
        <v>65</v>
      </c>
      <c r="B81" s="17" t="s">
        <v>66</v>
      </c>
      <c r="C81" s="17" t="s">
        <v>6</v>
      </c>
      <c r="D81" s="17" t="s">
        <v>7</v>
      </c>
      <c r="E81" s="17">
        <v>604</v>
      </c>
      <c r="F81" s="17" t="s">
        <v>64</v>
      </c>
      <c r="G81" s="17" t="s">
        <v>10</v>
      </c>
      <c r="H81" s="16">
        <v>200000</v>
      </c>
      <c r="I81" s="16">
        <v>191330</v>
      </c>
      <c r="J81" s="66">
        <f t="shared" si="1"/>
        <v>0.95665</v>
      </c>
    </row>
    <row r="82" spans="1:13" x14ac:dyDescent="0.2">
      <c r="A82" s="22" t="s">
        <v>67</v>
      </c>
      <c r="B82" s="22" t="s">
        <v>68</v>
      </c>
      <c r="C82" s="22" t="s">
        <v>6</v>
      </c>
      <c r="D82" s="22" t="s">
        <v>7</v>
      </c>
      <c r="E82" s="22" t="s">
        <v>21</v>
      </c>
      <c r="F82" s="22" t="s">
        <v>9</v>
      </c>
      <c r="G82" s="17" t="s">
        <v>10</v>
      </c>
      <c r="H82" s="23">
        <v>10275941</v>
      </c>
      <c r="I82" s="23">
        <v>10263119</v>
      </c>
      <c r="J82" s="66">
        <f t="shared" si="1"/>
        <v>0.99875223106088284</v>
      </c>
    </row>
    <row r="83" spans="1:13" x14ac:dyDescent="0.2">
      <c r="A83" s="22" t="s">
        <v>67</v>
      </c>
      <c r="B83" s="22" t="s">
        <v>68</v>
      </c>
      <c r="C83" s="22" t="s">
        <v>6</v>
      </c>
      <c r="D83" s="22" t="s">
        <v>7</v>
      </c>
      <c r="E83" s="22" t="s">
        <v>23</v>
      </c>
      <c r="F83" s="22" t="s">
        <v>9</v>
      </c>
      <c r="G83" s="17" t="s">
        <v>10</v>
      </c>
      <c r="H83" s="23">
        <v>1685390</v>
      </c>
      <c r="I83" s="23">
        <v>1680821</v>
      </c>
      <c r="J83" s="66">
        <f t="shared" si="1"/>
        <v>0.99728905475883922</v>
      </c>
    </row>
    <row r="84" spans="1:13" x14ac:dyDescent="0.2">
      <c r="A84" s="17" t="s">
        <v>67</v>
      </c>
      <c r="B84" s="17" t="s">
        <v>68</v>
      </c>
      <c r="C84" s="17" t="s">
        <v>6</v>
      </c>
      <c r="D84" s="17" t="s">
        <v>7</v>
      </c>
      <c r="E84" s="17" t="s">
        <v>8</v>
      </c>
      <c r="F84" s="17" t="s">
        <v>9</v>
      </c>
      <c r="G84" s="17" t="s">
        <v>10</v>
      </c>
      <c r="H84" s="23">
        <v>4600000</v>
      </c>
      <c r="I84" s="23">
        <v>4599879</v>
      </c>
      <c r="J84" s="66">
        <f t="shared" si="1"/>
        <v>0.99997369565217387</v>
      </c>
    </row>
    <row r="85" spans="1:13" x14ac:dyDescent="0.2">
      <c r="A85" s="17" t="s">
        <v>67</v>
      </c>
      <c r="B85" s="17" t="s">
        <v>68</v>
      </c>
      <c r="C85" s="17" t="s">
        <v>6</v>
      </c>
      <c r="D85" s="17" t="s">
        <v>7</v>
      </c>
      <c r="E85" s="17">
        <v>605</v>
      </c>
      <c r="F85" s="17" t="s">
        <v>9</v>
      </c>
      <c r="G85" s="17" t="s">
        <v>10</v>
      </c>
      <c r="H85" s="16">
        <v>96880</v>
      </c>
      <c r="I85" s="16">
        <v>96880</v>
      </c>
      <c r="J85" s="66">
        <f t="shared" si="1"/>
        <v>1</v>
      </c>
    </row>
    <row r="86" spans="1:13" ht="14.25" customHeight="1" x14ac:dyDescent="0.2">
      <c r="A86" s="17">
        <v>1012097</v>
      </c>
      <c r="B86" s="25" t="s">
        <v>69</v>
      </c>
      <c r="C86" s="17" t="s">
        <v>6</v>
      </c>
      <c r="D86" s="17" t="s">
        <v>7</v>
      </c>
      <c r="E86" s="17" t="s">
        <v>21</v>
      </c>
      <c r="F86" s="17" t="s">
        <v>36</v>
      </c>
      <c r="G86" s="17" t="s">
        <v>10</v>
      </c>
      <c r="H86" s="16">
        <v>8531245</v>
      </c>
      <c r="I86" s="16">
        <v>8294117</v>
      </c>
      <c r="J86" s="66">
        <f t="shared" si="1"/>
        <v>0.97220476026652614</v>
      </c>
    </row>
    <row r="87" spans="1:13" ht="14.25" customHeight="1" x14ac:dyDescent="0.2">
      <c r="A87" s="17">
        <v>1012097</v>
      </c>
      <c r="B87" s="25" t="s">
        <v>69</v>
      </c>
      <c r="C87" s="17" t="s">
        <v>6</v>
      </c>
      <c r="D87" s="17" t="s">
        <v>7</v>
      </c>
      <c r="E87" s="17" t="s">
        <v>23</v>
      </c>
      <c r="F87" s="17" t="s">
        <v>36</v>
      </c>
      <c r="G87" s="17" t="s">
        <v>10</v>
      </c>
      <c r="H87" s="16">
        <v>1423568</v>
      </c>
      <c r="I87" s="16">
        <v>1356680</v>
      </c>
      <c r="J87" s="66">
        <f t="shared" si="1"/>
        <v>0.95301383565800857</v>
      </c>
    </row>
    <row r="88" spans="1:13" ht="13.5" customHeight="1" x14ac:dyDescent="0.2">
      <c r="A88" s="17">
        <v>1012097</v>
      </c>
      <c r="B88" s="25" t="s">
        <v>69</v>
      </c>
      <c r="C88" s="17" t="s">
        <v>6</v>
      </c>
      <c r="D88" s="17" t="s">
        <v>7</v>
      </c>
      <c r="E88" s="17" t="s">
        <v>8</v>
      </c>
      <c r="F88" s="17" t="s">
        <v>36</v>
      </c>
      <c r="G88" s="17" t="s">
        <v>10</v>
      </c>
      <c r="H88" s="16">
        <v>4150000</v>
      </c>
      <c r="I88" s="11">
        <v>3999756</v>
      </c>
      <c r="J88" s="66">
        <f t="shared" si="1"/>
        <v>0.96379662650602405</v>
      </c>
      <c r="K88" s="2"/>
      <c r="M88" s="2"/>
    </row>
    <row r="89" spans="1:13" ht="13.5" customHeight="1" x14ac:dyDescent="0.2">
      <c r="A89" s="17">
        <v>1012097</v>
      </c>
      <c r="B89" s="25" t="s">
        <v>69</v>
      </c>
      <c r="C89" s="17" t="s">
        <v>6</v>
      </c>
      <c r="D89" s="17" t="s">
        <v>7</v>
      </c>
      <c r="E89" s="17" t="s">
        <v>11</v>
      </c>
      <c r="F89" s="17" t="s">
        <v>36</v>
      </c>
      <c r="G89" s="17" t="s">
        <v>10</v>
      </c>
      <c r="H89" s="16">
        <v>2700000</v>
      </c>
      <c r="I89" s="16">
        <v>2700000</v>
      </c>
      <c r="J89" s="66">
        <f t="shared" si="1"/>
        <v>1</v>
      </c>
    </row>
    <row r="90" spans="1:13" ht="14.25" customHeight="1" x14ac:dyDescent="0.2">
      <c r="A90" s="17">
        <v>1012097</v>
      </c>
      <c r="B90" s="25" t="s">
        <v>69</v>
      </c>
      <c r="C90" s="17" t="s">
        <v>24</v>
      </c>
      <c r="D90" s="17" t="s">
        <v>7</v>
      </c>
      <c r="E90" s="17">
        <v>602</v>
      </c>
      <c r="F90" s="17" t="s">
        <v>36</v>
      </c>
      <c r="G90" s="17" t="s">
        <v>10</v>
      </c>
      <c r="H90" s="16">
        <v>496000</v>
      </c>
      <c r="I90" s="16">
        <v>395872</v>
      </c>
      <c r="J90" s="66">
        <f t="shared" si="1"/>
        <v>0.79812903225806453</v>
      </c>
    </row>
    <row r="91" spans="1:13" ht="14.25" customHeight="1" x14ac:dyDescent="0.2">
      <c r="A91" s="17">
        <v>1012098</v>
      </c>
      <c r="B91" s="25" t="s">
        <v>70</v>
      </c>
      <c r="C91" s="17" t="s">
        <v>6</v>
      </c>
      <c r="D91" s="17" t="s">
        <v>7</v>
      </c>
      <c r="E91" s="17" t="s">
        <v>21</v>
      </c>
      <c r="F91" s="17">
        <v>3535</v>
      </c>
      <c r="G91" s="17" t="s">
        <v>10</v>
      </c>
      <c r="H91" s="16">
        <v>2018529</v>
      </c>
      <c r="I91" s="16">
        <v>2008925</v>
      </c>
      <c r="J91" s="66">
        <f t="shared" si="1"/>
        <v>0.9952420797521363</v>
      </c>
    </row>
    <row r="92" spans="1:13" ht="14.25" customHeight="1" x14ac:dyDescent="0.2">
      <c r="A92" s="17">
        <v>1012098</v>
      </c>
      <c r="B92" s="25" t="s">
        <v>70</v>
      </c>
      <c r="C92" s="17" t="s">
        <v>6</v>
      </c>
      <c r="D92" s="17" t="s">
        <v>7</v>
      </c>
      <c r="E92" s="17">
        <v>601</v>
      </c>
      <c r="F92" s="17">
        <v>3535</v>
      </c>
      <c r="G92" s="17" t="s">
        <v>10</v>
      </c>
      <c r="H92" s="16">
        <v>326053</v>
      </c>
      <c r="I92" s="16">
        <v>323999</v>
      </c>
      <c r="J92" s="66">
        <f t="shared" si="1"/>
        <v>0.99370041066943104</v>
      </c>
    </row>
    <row r="93" spans="1:13" ht="14.25" customHeight="1" x14ac:dyDescent="0.2">
      <c r="A93" s="17">
        <v>1012098</v>
      </c>
      <c r="B93" s="25" t="s">
        <v>70</v>
      </c>
      <c r="C93" s="17" t="s">
        <v>6</v>
      </c>
      <c r="D93" s="17" t="s">
        <v>7</v>
      </c>
      <c r="E93" s="17">
        <v>602</v>
      </c>
      <c r="F93" s="17">
        <v>3535</v>
      </c>
      <c r="G93" s="17" t="s">
        <v>10</v>
      </c>
      <c r="H93" s="16">
        <v>1000000</v>
      </c>
      <c r="I93" s="16">
        <v>900802</v>
      </c>
      <c r="J93" s="66">
        <f t="shared" si="1"/>
        <v>0.90080199999999999</v>
      </c>
    </row>
    <row r="94" spans="1:13" ht="15" customHeight="1" x14ac:dyDescent="0.2">
      <c r="A94" s="17"/>
      <c r="B94" s="26" t="s">
        <v>71</v>
      </c>
      <c r="C94" s="17"/>
      <c r="D94" s="17"/>
      <c r="E94" s="17"/>
      <c r="F94" s="17"/>
      <c r="G94" s="17"/>
      <c r="H94" s="27">
        <f>SUM(H4:H93)</f>
        <v>510307588</v>
      </c>
      <c r="I94" s="27">
        <f>SUM(I4:I93)</f>
        <v>493891536.17999995</v>
      </c>
      <c r="J94" s="71">
        <f>+I94/H94</f>
        <v>0.96783106462449853</v>
      </c>
    </row>
    <row r="95" spans="1:13" x14ac:dyDescent="0.2">
      <c r="A95" s="28"/>
      <c r="B95" s="28"/>
      <c r="C95" s="28"/>
      <c r="D95" s="28"/>
      <c r="E95" s="28"/>
      <c r="F95" s="28"/>
      <c r="G95" s="29"/>
      <c r="H95" s="30"/>
      <c r="I95" s="30"/>
    </row>
    <row r="96" spans="1:13" x14ac:dyDescent="0.2">
      <c r="A96" s="28"/>
      <c r="B96" s="28"/>
      <c r="C96" s="28"/>
      <c r="D96" s="28"/>
      <c r="E96" s="28"/>
      <c r="F96" s="28"/>
      <c r="G96" s="31" t="s">
        <v>7</v>
      </c>
      <c r="H96" s="30"/>
      <c r="I96" s="30"/>
    </row>
    <row r="97" spans="1:14" x14ac:dyDescent="0.2">
      <c r="A97" s="28"/>
      <c r="B97" s="28"/>
      <c r="C97" s="28"/>
      <c r="D97" s="28"/>
      <c r="E97" s="28"/>
      <c r="F97" s="28"/>
      <c r="G97" s="17" t="s">
        <v>72</v>
      </c>
      <c r="H97" s="21">
        <f>H6+H7+H8+H9</f>
        <v>64366275</v>
      </c>
      <c r="I97" s="21">
        <f t="shared" ref="I97" si="2">I6+I7+I8+I9</f>
        <v>58442851</v>
      </c>
      <c r="J97" s="68"/>
      <c r="K97" s="2"/>
      <c r="L97" s="2"/>
      <c r="M97" s="2"/>
      <c r="N97" s="2"/>
    </row>
    <row r="98" spans="1:14" x14ac:dyDescent="0.2">
      <c r="A98" s="28"/>
      <c r="B98" s="28"/>
      <c r="C98" s="28"/>
      <c r="D98" s="28"/>
      <c r="E98" s="28"/>
      <c r="F98" s="28"/>
      <c r="G98" s="17">
        <v>600</v>
      </c>
      <c r="H98" s="21">
        <v>243551538</v>
      </c>
      <c r="I98" s="21">
        <v>239951728</v>
      </c>
      <c r="K98" s="2"/>
      <c r="L98" s="2"/>
      <c r="M98" s="2"/>
      <c r="N98" s="2"/>
    </row>
    <row r="99" spans="1:14" x14ac:dyDescent="0.2">
      <c r="A99" s="28"/>
      <c r="B99" s="28"/>
      <c r="C99" s="28"/>
      <c r="D99" s="28"/>
      <c r="E99" s="28"/>
      <c r="F99" s="28"/>
      <c r="G99" s="17">
        <v>601</v>
      </c>
      <c r="H99" s="16">
        <v>40641298</v>
      </c>
      <c r="I99" s="16">
        <v>39870674</v>
      </c>
    </row>
    <row r="100" spans="1:14" x14ac:dyDescent="0.2">
      <c r="A100" s="28"/>
      <c r="B100" s="28"/>
      <c r="C100" s="28"/>
      <c r="D100" s="28"/>
      <c r="E100" s="28"/>
      <c r="F100" s="28"/>
      <c r="G100" s="17">
        <v>602</v>
      </c>
      <c r="H100" s="21">
        <v>99500000</v>
      </c>
      <c r="I100" s="21">
        <v>98134849.179999992</v>
      </c>
      <c r="J100" s="69"/>
      <c r="K100" s="32"/>
      <c r="M100" s="2"/>
      <c r="N100" s="2"/>
    </row>
    <row r="101" spans="1:14" x14ac:dyDescent="0.2">
      <c r="A101" s="28"/>
      <c r="B101" s="28"/>
      <c r="C101" s="28"/>
      <c r="D101" s="28"/>
      <c r="E101" s="28"/>
      <c r="F101" s="28"/>
      <c r="G101" s="17" t="s">
        <v>73</v>
      </c>
      <c r="H101" s="21">
        <v>13236000</v>
      </c>
      <c r="I101" s="21">
        <v>12727989</v>
      </c>
      <c r="J101" s="69"/>
    </row>
    <row r="102" spans="1:14" x14ac:dyDescent="0.2">
      <c r="A102" s="28"/>
      <c r="B102" s="28"/>
      <c r="C102" s="28"/>
      <c r="D102" s="28"/>
      <c r="E102" s="28"/>
      <c r="F102" s="28"/>
      <c r="G102" s="17">
        <v>604</v>
      </c>
      <c r="H102" s="16">
        <v>48584581</v>
      </c>
      <c r="I102" s="11">
        <v>44388292</v>
      </c>
      <c r="J102" s="69"/>
      <c r="K102" s="33"/>
      <c r="L102" s="33"/>
      <c r="M102" s="33"/>
      <c r="N102" s="33"/>
    </row>
    <row r="103" spans="1:14" x14ac:dyDescent="0.2">
      <c r="A103" s="28"/>
      <c r="B103" s="28"/>
      <c r="C103" s="28"/>
      <c r="D103" s="28"/>
      <c r="E103" s="28"/>
      <c r="F103" s="28"/>
      <c r="G103" s="17">
        <v>605</v>
      </c>
      <c r="H103" s="11">
        <v>266646</v>
      </c>
      <c r="I103" s="11">
        <v>253403</v>
      </c>
    </row>
    <row r="104" spans="1:14" x14ac:dyDescent="0.2">
      <c r="A104" s="28"/>
      <c r="B104" s="28"/>
      <c r="C104" s="28"/>
      <c r="D104" s="28"/>
      <c r="E104" s="28"/>
      <c r="F104" s="28"/>
      <c r="G104" s="17">
        <v>606</v>
      </c>
      <c r="H104" s="11">
        <f>H64+H18+H27</f>
        <v>161250</v>
      </c>
      <c r="I104" s="11">
        <f t="shared" ref="I104" si="3">I64+I18+I27</f>
        <v>121750</v>
      </c>
    </row>
    <row r="105" spans="1:14" ht="15.75" customHeight="1" x14ac:dyDescent="0.25">
      <c r="A105" s="28"/>
      <c r="B105" s="28"/>
      <c r="C105" s="28"/>
      <c r="D105" s="28"/>
      <c r="E105" s="28"/>
      <c r="F105" s="28"/>
      <c r="G105" s="34" t="s">
        <v>74</v>
      </c>
      <c r="H105" s="35">
        <f>SUM(H97:H104)</f>
        <v>510307588</v>
      </c>
      <c r="I105" s="35">
        <f t="shared" ref="I105" si="4">SUM(I97:I104)</f>
        <v>493891536.18000001</v>
      </c>
      <c r="J105" s="68"/>
      <c r="K105" s="33"/>
      <c r="L105" s="33"/>
      <c r="M105" s="33"/>
      <c r="N105" s="33"/>
    </row>
    <row r="106" spans="1:14" x14ac:dyDescent="0.2">
      <c r="A106" s="28"/>
      <c r="B106" s="28"/>
      <c r="C106" s="28"/>
      <c r="D106" s="28"/>
      <c r="E106" s="28"/>
      <c r="F106" s="28"/>
      <c r="G106" s="29"/>
      <c r="H106" s="30"/>
      <c r="I106" s="30"/>
      <c r="K106" s="2"/>
      <c r="L106" s="2"/>
      <c r="M106" s="2"/>
      <c r="N106" s="2"/>
    </row>
    <row r="107" spans="1:14" x14ac:dyDescent="0.2">
      <c r="A107" s="28"/>
      <c r="B107" s="28"/>
      <c r="C107" s="28"/>
      <c r="D107" s="28"/>
      <c r="E107" s="28"/>
      <c r="F107" s="28"/>
      <c r="G107" s="29"/>
      <c r="H107" s="30"/>
      <c r="I107" s="30"/>
    </row>
    <row r="108" spans="1:14" x14ac:dyDescent="0.2">
      <c r="A108" s="28"/>
      <c r="B108" s="28"/>
      <c r="C108" s="28"/>
      <c r="D108" s="28"/>
      <c r="E108" s="28"/>
      <c r="F108" s="28"/>
      <c r="G108" s="29"/>
      <c r="H108" s="36"/>
      <c r="I108" s="36"/>
    </row>
    <row r="109" spans="1:14" ht="25.5" customHeight="1" x14ac:dyDescent="0.2">
      <c r="A109" s="17"/>
      <c r="B109" s="26" t="s">
        <v>75</v>
      </c>
      <c r="C109" s="17"/>
      <c r="D109" s="17"/>
      <c r="E109" s="17"/>
      <c r="F109" s="5" t="s">
        <v>1</v>
      </c>
      <c r="G109" s="5"/>
      <c r="H109" s="6" t="s">
        <v>2</v>
      </c>
      <c r="I109" s="6" t="s">
        <v>3</v>
      </c>
      <c r="J109" s="65" t="s">
        <v>118</v>
      </c>
      <c r="K109" s="2"/>
      <c r="L109" s="2"/>
      <c r="M109" s="2"/>
      <c r="N109" s="2"/>
    </row>
    <row r="110" spans="1:14" x14ac:dyDescent="0.2">
      <c r="A110" s="17" t="s">
        <v>4</v>
      </c>
      <c r="B110" s="17" t="s">
        <v>5</v>
      </c>
      <c r="C110" s="17" t="s">
        <v>6</v>
      </c>
      <c r="D110" s="17" t="s">
        <v>76</v>
      </c>
      <c r="E110" s="17" t="s">
        <v>8</v>
      </c>
      <c r="F110" s="17" t="s">
        <v>9</v>
      </c>
      <c r="G110" s="17" t="s">
        <v>10</v>
      </c>
      <c r="H110" s="16">
        <v>14500</v>
      </c>
      <c r="I110" s="16">
        <v>11053</v>
      </c>
      <c r="J110" s="66">
        <f>+I110/H110</f>
        <v>0.76227586206896547</v>
      </c>
      <c r="K110" s="37"/>
    </row>
    <row r="111" spans="1:14" x14ac:dyDescent="0.2">
      <c r="A111" s="17" t="s">
        <v>4</v>
      </c>
      <c r="B111" s="17" t="s">
        <v>5</v>
      </c>
      <c r="C111" s="17" t="s">
        <v>6</v>
      </c>
      <c r="D111" s="17" t="s">
        <v>76</v>
      </c>
      <c r="E111" s="17" t="s">
        <v>11</v>
      </c>
      <c r="F111" s="17" t="s">
        <v>9</v>
      </c>
      <c r="G111" s="17" t="s">
        <v>10</v>
      </c>
      <c r="H111" s="16">
        <v>113369223</v>
      </c>
      <c r="I111" s="16">
        <v>111637086</v>
      </c>
      <c r="J111" s="66">
        <f t="shared" ref="J111:J174" si="5">+I111/H111</f>
        <v>0.98472127660255726</v>
      </c>
      <c r="K111" s="12"/>
      <c r="L111" s="2"/>
      <c r="M111" s="2"/>
      <c r="N111" s="2"/>
    </row>
    <row r="112" spans="1:14" x14ac:dyDescent="0.2">
      <c r="A112" s="17" t="s">
        <v>4</v>
      </c>
      <c r="B112" s="17" t="s">
        <v>5</v>
      </c>
      <c r="C112" s="17" t="s">
        <v>6</v>
      </c>
      <c r="D112" s="17" t="s">
        <v>76</v>
      </c>
      <c r="E112" s="17" t="s">
        <v>39</v>
      </c>
      <c r="F112" s="17" t="s">
        <v>9</v>
      </c>
      <c r="G112" s="17" t="s">
        <v>10</v>
      </c>
      <c r="H112" s="16">
        <v>1666000</v>
      </c>
      <c r="I112" s="16">
        <v>1665960</v>
      </c>
      <c r="J112" s="66">
        <f t="shared" si="5"/>
        <v>0.99997599039615848</v>
      </c>
    </row>
    <row r="113" spans="1:15" x14ac:dyDescent="0.2">
      <c r="A113" s="17">
        <v>1012001</v>
      </c>
      <c r="B113" s="17" t="s">
        <v>5</v>
      </c>
      <c r="C113" s="17" t="s">
        <v>6</v>
      </c>
      <c r="D113" s="17" t="s">
        <v>76</v>
      </c>
      <c r="E113" s="17" t="s">
        <v>12</v>
      </c>
      <c r="F113" s="17" t="s">
        <v>9</v>
      </c>
      <c r="G113" s="17" t="s">
        <v>77</v>
      </c>
      <c r="H113" s="16">
        <v>167956758</v>
      </c>
      <c r="I113" s="16">
        <v>167883507</v>
      </c>
      <c r="J113" s="66">
        <f t="shared" si="5"/>
        <v>0.99956386988608104</v>
      </c>
    </row>
    <row r="114" spans="1:15" x14ac:dyDescent="0.2">
      <c r="A114" s="17">
        <v>1012001</v>
      </c>
      <c r="B114" s="17" t="s">
        <v>5</v>
      </c>
      <c r="C114" s="17" t="s">
        <v>6</v>
      </c>
      <c r="D114" s="17" t="s">
        <v>76</v>
      </c>
      <c r="E114" s="17" t="s">
        <v>12</v>
      </c>
      <c r="F114" s="17" t="s">
        <v>9</v>
      </c>
      <c r="G114" s="17" t="s">
        <v>78</v>
      </c>
      <c r="H114" s="16">
        <v>4100000</v>
      </c>
      <c r="I114" s="16">
        <v>4064154</v>
      </c>
      <c r="J114" s="66">
        <f t="shared" si="5"/>
        <v>0.99125707317073175</v>
      </c>
    </row>
    <row r="115" spans="1:15" x14ac:dyDescent="0.2">
      <c r="A115" s="17">
        <v>1012001</v>
      </c>
      <c r="B115" s="17" t="s">
        <v>5</v>
      </c>
      <c r="C115" s="17" t="s">
        <v>6</v>
      </c>
      <c r="D115" s="17" t="s">
        <v>76</v>
      </c>
      <c r="E115" s="17" t="s">
        <v>12</v>
      </c>
      <c r="F115" s="17" t="s">
        <v>9</v>
      </c>
      <c r="G115" s="17" t="s">
        <v>79</v>
      </c>
      <c r="H115" s="16"/>
      <c r="I115" s="16"/>
      <c r="J115" s="66" t="e">
        <f t="shared" si="5"/>
        <v>#DIV/0!</v>
      </c>
      <c r="K115" s="2"/>
      <c r="L115" s="2"/>
      <c r="M115" s="2"/>
      <c r="N115" s="2"/>
    </row>
    <row r="116" spans="1:15" x14ac:dyDescent="0.2">
      <c r="A116" s="17">
        <v>1012001</v>
      </c>
      <c r="B116" s="17" t="s">
        <v>5</v>
      </c>
      <c r="C116" s="17" t="s">
        <v>6</v>
      </c>
      <c r="D116" s="17" t="s">
        <v>76</v>
      </c>
      <c r="E116" s="17" t="s">
        <v>12</v>
      </c>
      <c r="F116" s="17" t="s">
        <v>9</v>
      </c>
      <c r="G116" s="17" t="s">
        <v>80</v>
      </c>
      <c r="H116" s="16">
        <v>128856083</v>
      </c>
      <c r="I116" s="16">
        <v>103319929</v>
      </c>
      <c r="J116" s="66">
        <f t="shared" si="5"/>
        <v>0.80182422586910396</v>
      </c>
      <c r="K116" s="2"/>
      <c r="L116" s="2"/>
      <c r="M116" s="2"/>
      <c r="N116" s="2"/>
    </row>
    <row r="117" spans="1:15" x14ac:dyDescent="0.2">
      <c r="A117" s="17">
        <v>1012001</v>
      </c>
      <c r="B117" s="17" t="s">
        <v>5</v>
      </c>
      <c r="C117" s="17" t="s">
        <v>6</v>
      </c>
      <c r="D117" s="17" t="s">
        <v>76</v>
      </c>
      <c r="E117" s="17" t="s">
        <v>12</v>
      </c>
      <c r="F117" s="17" t="s">
        <v>9</v>
      </c>
      <c r="G117" s="17" t="s">
        <v>81</v>
      </c>
      <c r="H117" s="16">
        <v>123600000</v>
      </c>
      <c r="I117" s="16">
        <v>122226217</v>
      </c>
      <c r="J117" s="66">
        <f t="shared" si="5"/>
        <v>0.98888525080906153</v>
      </c>
      <c r="K117" s="2"/>
      <c r="L117" s="2"/>
      <c r="M117" s="2"/>
      <c r="N117" s="2"/>
    </row>
    <row r="118" spans="1:15" x14ac:dyDescent="0.2">
      <c r="A118" s="17">
        <v>1012001</v>
      </c>
      <c r="B118" s="17" t="s">
        <v>5</v>
      </c>
      <c r="C118" s="17" t="s">
        <v>6</v>
      </c>
      <c r="D118" s="17" t="s">
        <v>76</v>
      </c>
      <c r="E118" s="17" t="s">
        <v>12</v>
      </c>
      <c r="F118" s="17" t="s">
        <v>9</v>
      </c>
      <c r="G118" s="17" t="s">
        <v>82</v>
      </c>
      <c r="H118" s="16">
        <v>55080000</v>
      </c>
      <c r="I118" s="16">
        <v>53713666</v>
      </c>
      <c r="J118" s="66">
        <f t="shared" si="5"/>
        <v>0.97519364560639066</v>
      </c>
      <c r="K118" s="2"/>
      <c r="L118" s="2"/>
      <c r="M118" s="2"/>
      <c r="N118" s="2"/>
    </row>
    <row r="119" spans="1:15" x14ac:dyDescent="0.2">
      <c r="A119" s="17">
        <v>1012001</v>
      </c>
      <c r="B119" s="17" t="s">
        <v>5</v>
      </c>
      <c r="C119" s="17" t="s">
        <v>6</v>
      </c>
      <c r="D119" s="17" t="s">
        <v>76</v>
      </c>
      <c r="E119" s="17" t="s">
        <v>12</v>
      </c>
      <c r="F119" s="17" t="s">
        <v>9</v>
      </c>
      <c r="G119" s="17" t="s">
        <v>83</v>
      </c>
      <c r="H119" s="16">
        <v>27510000</v>
      </c>
      <c r="I119" s="16">
        <v>27493788</v>
      </c>
      <c r="J119" s="66">
        <f t="shared" si="5"/>
        <v>0.99941068702290081</v>
      </c>
      <c r="K119" s="2"/>
      <c r="L119" s="2"/>
      <c r="M119" s="2"/>
      <c r="N119" s="2"/>
    </row>
    <row r="120" spans="1:15" x14ac:dyDescent="0.2">
      <c r="A120" s="17">
        <v>1012001</v>
      </c>
      <c r="B120" s="17" t="s">
        <v>5</v>
      </c>
      <c r="C120" s="17" t="s">
        <v>6</v>
      </c>
      <c r="D120" s="17" t="s">
        <v>76</v>
      </c>
      <c r="E120" s="17" t="s">
        <v>12</v>
      </c>
      <c r="F120" s="17" t="s">
        <v>9</v>
      </c>
      <c r="G120" s="38" t="s">
        <v>84</v>
      </c>
      <c r="H120" s="11">
        <v>500000</v>
      </c>
      <c r="I120" s="11">
        <v>492000</v>
      </c>
      <c r="J120" s="66">
        <f t="shared" si="5"/>
        <v>0.98399999999999999</v>
      </c>
      <c r="K120" s="2"/>
      <c r="L120" s="2"/>
      <c r="N120" s="2"/>
      <c r="O120" s="33"/>
    </row>
    <row r="121" spans="1:15" x14ac:dyDescent="0.2">
      <c r="A121" s="17" t="s">
        <v>85</v>
      </c>
      <c r="B121" s="17" t="s">
        <v>86</v>
      </c>
      <c r="C121" s="17" t="s">
        <v>6</v>
      </c>
      <c r="D121" s="17" t="s">
        <v>76</v>
      </c>
      <c r="E121" s="17" t="s">
        <v>21</v>
      </c>
      <c r="F121" s="17" t="s">
        <v>9</v>
      </c>
      <c r="G121" s="17" t="s">
        <v>10</v>
      </c>
      <c r="H121" s="16">
        <v>22715948</v>
      </c>
      <c r="I121" s="16">
        <v>22486455</v>
      </c>
      <c r="J121" s="66">
        <f t="shared" si="5"/>
        <v>0.98989727393283344</v>
      </c>
      <c r="M121" s="33"/>
    </row>
    <row r="122" spans="1:15" x14ac:dyDescent="0.2">
      <c r="A122" s="17" t="s">
        <v>85</v>
      </c>
      <c r="B122" s="17" t="s">
        <v>86</v>
      </c>
      <c r="C122" s="17" t="s">
        <v>6</v>
      </c>
      <c r="D122" s="17" t="s">
        <v>76</v>
      </c>
      <c r="E122" s="17" t="s">
        <v>23</v>
      </c>
      <c r="F122" s="17" t="s">
        <v>9</v>
      </c>
      <c r="G122" s="17" t="s">
        <v>10</v>
      </c>
      <c r="H122" s="16">
        <v>3575096</v>
      </c>
      <c r="I122" s="16">
        <v>3514487</v>
      </c>
      <c r="J122" s="66">
        <f t="shared" si="5"/>
        <v>0.98304688881081792</v>
      </c>
    </row>
    <row r="123" spans="1:15" x14ac:dyDescent="0.2">
      <c r="A123" s="17" t="s">
        <v>85</v>
      </c>
      <c r="B123" s="17" t="s">
        <v>86</v>
      </c>
      <c r="C123" s="17" t="s">
        <v>6</v>
      </c>
      <c r="D123" s="17" t="s">
        <v>76</v>
      </c>
      <c r="E123" s="17" t="s">
        <v>8</v>
      </c>
      <c r="F123" s="17" t="s">
        <v>9</v>
      </c>
      <c r="G123" s="17" t="s">
        <v>10</v>
      </c>
      <c r="H123" s="16">
        <v>4195350</v>
      </c>
      <c r="I123" s="16">
        <v>4194595</v>
      </c>
      <c r="J123" s="66">
        <f t="shared" si="5"/>
        <v>0.99982003885253912</v>
      </c>
      <c r="K123" s="2"/>
      <c r="L123" s="2"/>
      <c r="M123" s="2"/>
      <c r="N123" s="2"/>
    </row>
    <row r="124" spans="1:15" x14ac:dyDescent="0.2">
      <c r="A124" s="17" t="s">
        <v>85</v>
      </c>
      <c r="B124" s="17" t="s">
        <v>86</v>
      </c>
      <c r="C124" s="17" t="s">
        <v>6</v>
      </c>
      <c r="D124" s="17" t="s">
        <v>76</v>
      </c>
      <c r="E124" s="17" t="s">
        <v>11</v>
      </c>
      <c r="F124" s="17" t="s">
        <v>9</v>
      </c>
      <c r="G124" s="17" t="s">
        <v>10</v>
      </c>
      <c r="H124" s="16">
        <v>7050650</v>
      </c>
      <c r="I124" s="16">
        <v>7050631</v>
      </c>
      <c r="J124" s="66">
        <f t="shared" si="5"/>
        <v>0.99999730521299457</v>
      </c>
      <c r="K124" s="2"/>
      <c r="L124" s="2"/>
      <c r="M124" s="2"/>
      <c r="N124" s="2"/>
    </row>
    <row r="125" spans="1:15" x14ac:dyDescent="0.2">
      <c r="A125" s="17" t="s">
        <v>85</v>
      </c>
      <c r="B125" s="17" t="s">
        <v>86</v>
      </c>
      <c r="C125" s="17" t="s">
        <v>6</v>
      </c>
      <c r="D125" s="17" t="s">
        <v>76</v>
      </c>
      <c r="E125" s="17">
        <v>606</v>
      </c>
      <c r="F125" s="17" t="s">
        <v>9</v>
      </c>
      <c r="G125" s="17" t="s">
        <v>10</v>
      </c>
      <c r="H125" s="16">
        <v>50000</v>
      </c>
      <c r="I125" s="16">
        <v>50000</v>
      </c>
      <c r="J125" s="66">
        <f t="shared" si="5"/>
        <v>1</v>
      </c>
    </row>
    <row r="126" spans="1:15" x14ac:dyDescent="0.2">
      <c r="A126" s="17" t="s">
        <v>85</v>
      </c>
      <c r="B126" s="17" t="s">
        <v>86</v>
      </c>
      <c r="C126" s="17" t="s">
        <v>24</v>
      </c>
      <c r="D126" s="17" t="s">
        <v>76</v>
      </c>
      <c r="E126" s="17" t="s">
        <v>8</v>
      </c>
      <c r="F126" s="17" t="s">
        <v>9</v>
      </c>
      <c r="G126" s="17" t="s">
        <v>10</v>
      </c>
      <c r="H126" s="16">
        <v>3500000</v>
      </c>
      <c r="I126" s="16">
        <v>3500000</v>
      </c>
      <c r="J126" s="66">
        <f t="shared" si="5"/>
        <v>1</v>
      </c>
    </row>
    <row r="127" spans="1:15" ht="13.5" customHeight="1" x14ac:dyDescent="0.2">
      <c r="A127" s="17" t="s">
        <v>87</v>
      </c>
      <c r="B127" s="17" t="s">
        <v>88</v>
      </c>
      <c r="C127" s="17" t="s">
        <v>6</v>
      </c>
      <c r="D127" s="17" t="s">
        <v>76</v>
      </c>
      <c r="E127" s="17" t="s">
        <v>21</v>
      </c>
      <c r="F127" s="17" t="s">
        <v>9</v>
      </c>
      <c r="G127" s="20" t="s">
        <v>10</v>
      </c>
      <c r="H127" s="16">
        <v>5802569</v>
      </c>
      <c r="I127" s="16">
        <v>5774261</v>
      </c>
      <c r="J127" s="66">
        <f t="shared" si="5"/>
        <v>0.99512147119663719</v>
      </c>
    </row>
    <row r="128" spans="1:15" ht="12.75" customHeight="1" x14ac:dyDescent="0.2">
      <c r="A128" s="17" t="s">
        <v>87</v>
      </c>
      <c r="B128" s="17" t="s">
        <v>88</v>
      </c>
      <c r="C128" s="17" t="s">
        <v>6</v>
      </c>
      <c r="D128" s="17" t="s">
        <v>76</v>
      </c>
      <c r="E128" s="17" t="s">
        <v>23</v>
      </c>
      <c r="F128" s="17" t="s">
        <v>9</v>
      </c>
      <c r="G128" s="20" t="s">
        <v>10</v>
      </c>
      <c r="H128" s="16">
        <v>857000</v>
      </c>
      <c r="I128" s="16">
        <v>854059</v>
      </c>
      <c r="J128" s="66">
        <f t="shared" si="5"/>
        <v>0.99656826137689614</v>
      </c>
    </row>
    <row r="129" spans="1:14" ht="12" customHeight="1" x14ac:dyDescent="0.2">
      <c r="A129" s="17" t="s">
        <v>87</v>
      </c>
      <c r="B129" s="17" t="s">
        <v>88</v>
      </c>
      <c r="C129" s="17" t="s">
        <v>6</v>
      </c>
      <c r="D129" s="17" t="s">
        <v>76</v>
      </c>
      <c r="E129" s="17" t="s">
        <v>8</v>
      </c>
      <c r="F129" s="17" t="s">
        <v>9</v>
      </c>
      <c r="G129" s="20" t="s">
        <v>10</v>
      </c>
      <c r="H129" s="16">
        <v>1400000</v>
      </c>
      <c r="I129" s="16">
        <v>1399370</v>
      </c>
      <c r="J129" s="66">
        <f t="shared" si="5"/>
        <v>0.99955000000000005</v>
      </c>
    </row>
    <row r="130" spans="1:14" ht="12" customHeight="1" x14ac:dyDescent="0.2">
      <c r="A130" s="17" t="s">
        <v>87</v>
      </c>
      <c r="B130" s="17" t="s">
        <v>88</v>
      </c>
      <c r="C130" s="17" t="s">
        <v>6</v>
      </c>
      <c r="D130" s="17" t="s">
        <v>76</v>
      </c>
      <c r="E130" s="17">
        <v>604</v>
      </c>
      <c r="F130" s="17" t="s">
        <v>9</v>
      </c>
      <c r="G130" s="20" t="s">
        <v>10</v>
      </c>
      <c r="H130" s="16">
        <v>300000</v>
      </c>
      <c r="I130" s="16">
        <v>299900</v>
      </c>
      <c r="J130" s="66">
        <f t="shared" si="5"/>
        <v>0.9996666666666667</v>
      </c>
    </row>
    <row r="131" spans="1:14" x14ac:dyDescent="0.2">
      <c r="A131" s="17" t="s">
        <v>89</v>
      </c>
      <c r="B131" s="17" t="s">
        <v>90</v>
      </c>
      <c r="C131" s="17" t="s">
        <v>6</v>
      </c>
      <c r="D131" s="17" t="s">
        <v>76</v>
      </c>
      <c r="E131" s="17" t="s">
        <v>21</v>
      </c>
      <c r="F131" s="17" t="s">
        <v>9</v>
      </c>
      <c r="G131" s="20" t="s">
        <v>10</v>
      </c>
      <c r="H131" s="16">
        <v>9439030</v>
      </c>
      <c r="I131" s="16">
        <v>9430062</v>
      </c>
      <c r="J131" s="66">
        <f t="shared" si="5"/>
        <v>0.99904990237344304</v>
      </c>
    </row>
    <row r="132" spans="1:14" x14ac:dyDescent="0.2">
      <c r="A132" s="17" t="s">
        <v>89</v>
      </c>
      <c r="B132" s="17" t="s">
        <v>90</v>
      </c>
      <c r="C132" s="17" t="s">
        <v>6</v>
      </c>
      <c r="D132" s="17" t="s">
        <v>76</v>
      </c>
      <c r="E132" s="17" t="s">
        <v>23</v>
      </c>
      <c r="F132" s="17" t="s">
        <v>9</v>
      </c>
      <c r="G132" s="20" t="s">
        <v>10</v>
      </c>
      <c r="H132" s="16">
        <v>1660000</v>
      </c>
      <c r="I132" s="16">
        <v>1554456</v>
      </c>
      <c r="J132" s="66">
        <f t="shared" si="5"/>
        <v>0.93641927710843376</v>
      </c>
    </row>
    <row r="133" spans="1:14" x14ac:dyDescent="0.2">
      <c r="A133" s="17" t="s">
        <v>89</v>
      </c>
      <c r="B133" s="17" t="s">
        <v>90</v>
      </c>
      <c r="C133" s="17" t="s">
        <v>6</v>
      </c>
      <c r="D133" s="17" t="s">
        <v>76</v>
      </c>
      <c r="E133" s="17" t="s">
        <v>8</v>
      </c>
      <c r="F133" s="17" t="s">
        <v>9</v>
      </c>
      <c r="G133" s="20" t="s">
        <v>10</v>
      </c>
      <c r="H133" s="16">
        <v>4600000</v>
      </c>
      <c r="I133" s="16">
        <v>4505674</v>
      </c>
      <c r="J133" s="66">
        <f t="shared" si="5"/>
        <v>0.97949434782608691</v>
      </c>
      <c r="L133" s="2"/>
    </row>
    <row r="134" spans="1:14" x14ac:dyDescent="0.2">
      <c r="A134" s="17" t="s">
        <v>89</v>
      </c>
      <c r="B134" s="17" t="s">
        <v>90</v>
      </c>
      <c r="C134" s="17" t="s">
        <v>6</v>
      </c>
      <c r="D134" s="17" t="s">
        <v>76</v>
      </c>
      <c r="E134" s="17" t="s">
        <v>11</v>
      </c>
      <c r="F134" s="17" t="s">
        <v>9</v>
      </c>
      <c r="G134" s="20" t="s">
        <v>10</v>
      </c>
      <c r="H134" s="16">
        <v>1200000</v>
      </c>
      <c r="I134" s="16">
        <v>466237</v>
      </c>
      <c r="J134" s="66">
        <f t="shared" si="5"/>
        <v>0.38853083333333333</v>
      </c>
      <c r="L134" s="2"/>
      <c r="M134" s="2"/>
    </row>
    <row r="135" spans="1:14" x14ac:dyDescent="0.2">
      <c r="A135" s="17" t="s">
        <v>89</v>
      </c>
      <c r="B135" s="17" t="s">
        <v>90</v>
      </c>
      <c r="C135" s="17" t="s">
        <v>6</v>
      </c>
      <c r="D135" s="17" t="s">
        <v>76</v>
      </c>
      <c r="E135" s="17">
        <v>605</v>
      </c>
      <c r="F135" s="17" t="s">
        <v>9</v>
      </c>
      <c r="G135" s="20" t="s">
        <v>10</v>
      </c>
      <c r="H135" s="16">
        <v>300000</v>
      </c>
      <c r="I135" s="16">
        <v>88595</v>
      </c>
      <c r="J135" s="66">
        <f t="shared" si="5"/>
        <v>0.29531666666666667</v>
      </c>
      <c r="L135" s="2"/>
      <c r="M135" s="2"/>
      <c r="N135" s="39"/>
    </row>
    <row r="136" spans="1:14" x14ac:dyDescent="0.2">
      <c r="A136" s="17" t="s">
        <v>91</v>
      </c>
      <c r="B136" s="17" t="s">
        <v>92</v>
      </c>
      <c r="C136" s="17" t="s">
        <v>6</v>
      </c>
      <c r="D136" s="17" t="s">
        <v>76</v>
      </c>
      <c r="E136" s="17" t="s">
        <v>21</v>
      </c>
      <c r="F136" s="17" t="s">
        <v>9</v>
      </c>
      <c r="G136" s="20" t="s">
        <v>10</v>
      </c>
      <c r="H136" s="11">
        <v>21985275</v>
      </c>
      <c r="I136" s="11">
        <v>21814248</v>
      </c>
      <c r="J136" s="66">
        <f t="shared" si="5"/>
        <v>0.99222083872046174</v>
      </c>
      <c r="L136" s="2"/>
      <c r="M136" s="2"/>
      <c r="N136" s="39"/>
    </row>
    <row r="137" spans="1:14" x14ac:dyDescent="0.2">
      <c r="A137" s="17" t="s">
        <v>91</v>
      </c>
      <c r="B137" s="17" t="s">
        <v>92</v>
      </c>
      <c r="C137" s="17" t="s">
        <v>6</v>
      </c>
      <c r="D137" s="17" t="s">
        <v>76</v>
      </c>
      <c r="E137" s="17" t="s">
        <v>23</v>
      </c>
      <c r="F137" s="17" t="s">
        <v>9</v>
      </c>
      <c r="G137" s="20" t="s">
        <v>10</v>
      </c>
      <c r="H137" s="14">
        <v>3673500</v>
      </c>
      <c r="I137" s="14">
        <v>3617185</v>
      </c>
      <c r="J137" s="66">
        <f t="shared" si="5"/>
        <v>0.9846699333061113</v>
      </c>
      <c r="L137" s="2"/>
      <c r="M137" s="2"/>
      <c r="N137" s="39"/>
    </row>
    <row r="138" spans="1:14" x14ac:dyDescent="0.2">
      <c r="A138" s="17" t="s">
        <v>91</v>
      </c>
      <c r="B138" s="17" t="s">
        <v>92</v>
      </c>
      <c r="C138" s="17" t="s">
        <v>6</v>
      </c>
      <c r="D138" s="17" t="s">
        <v>76</v>
      </c>
      <c r="E138" s="17" t="s">
        <v>8</v>
      </c>
      <c r="F138" s="17" t="s">
        <v>9</v>
      </c>
      <c r="G138" s="20" t="s">
        <v>10</v>
      </c>
      <c r="H138" s="14">
        <v>5700000</v>
      </c>
      <c r="I138" s="14">
        <v>5700000</v>
      </c>
      <c r="J138" s="66">
        <f t="shared" si="5"/>
        <v>1</v>
      </c>
      <c r="L138" s="2"/>
      <c r="M138" s="2"/>
      <c r="N138" s="39"/>
    </row>
    <row r="139" spans="1:14" x14ac:dyDescent="0.2">
      <c r="A139" s="17" t="s">
        <v>91</v>
      </c>
      <c r="B139" s="17" t="s">
        <v>92</v>
      </c>
      <c r="C139" s="17" t="s">
        <v>6</v>
      </c>
      <c r="D139" s="17" t="s">
        <v>76</v>
      </c>
      <c r="E139" s="17" t="s">
        <v>11</v>
      </c>
      <c r="F139" s="17" t="s">
        <v>9</v>
      </c>
      <c r="G139" s="20" t="s">
        <v>10</v>
      </c>
      <c r="H139" s="14">
        <v>4500000</v>
      </c>
      <c r="I139" s="14">
        <v>4336848</v>
      </c>
      <c r="J139" s="66">
        <f t="shared" si="5"/>
        <v>0.96374400000000005</v>
      </c>
      <c r="L139" s="2"/>
      <c r="M139" s="2"/>
      <c r="N139" s="39"/>
    </row>
    <row r="140" spans="1:14" x14ac:dyDescent="0.2">
      <c r="A140" s="17" t="s">
        <v>91</v>
      </c>
      <c r="B140" s="17" t="s">
        <v>92</v>
      </c>
      <c r="C140" s="17" t="s">
        <v>6</v>
      </c>
      <c r="D140" s="17" t="s">
        <v>76</v>
      </c>
      <c r="E140" s="17">
        <v>606</v>
      </c>
      <c r="F140" s="17" t="s">
        <v>9</v>
      </c>
      <c r="G140" s="20" t="s">
        <v>10</v>
      </c>
      <c r="H140" s="16">
        <v>50000</v>
      </c>
      <c r="I140" s="16">
        <v>50000</v>
      </c>
      <c r="J140" s="66">
        <f t="shared" si="5"/>
        <v>1</v>
      </c>
      <c r="L140" s="2"/>
      <c r="M140" s="2"/>
      <c r="N140" s="40"/>
    </row>
    <row r="141" spans="1:14" x14ac:dyDescent="0.2">
      <c r="A141" s="7" t="s">
        <v>91</v>
      </c>
      <c r="B141" s="7" t="s">
        <v>92</v>
      </c>
      <c r="C141" s="9" t="s">
        <v>24</v>
      </c>
      <c r="D141" s="9" t="s">
        <v>76</v>
      </c>
      <c r="E141" s="9" t="s">
        <v>8</v>
      </c>
      <c r="F141" s="10" t="s">
        <v>9</v>
      </c>
      <c r="G141" s="10" t="s">
        <v>10</v>
      </c>
      <c r="H141" s="41">
        <v>180000</v>
      </c>
      <c r="I141" s="41">
        <v>180000</v>
      </c>
      <c r="J141" s="66">
        <f t="shared" si="5"/>
        <v>1</v>
      </c>
      <c r="L141" s="2"/>
      <c r="M141" s="2"/>
    </row>
    <row r="142" spans="1:14" x14ac:dyDescent="0.2">
      <c r="A142" s="7" t="s">
        <v>93</v>
      </c>
      <c r="B142" s="7" t="s">
        <v>94</v>
      </c>
      <c r="C142" s="9" t="s">
        <v>6</v>
      </c>
      <c r="D142" s="9" t="s">
        <v>76</v>
      </c>
      <c r="E142" s="9" t="s">
        <v>21</v>
      </c>
      <c r="F142" s="10" t="s">
        <v>9</v>
      </c>
      <c r="G142" s="42" t="s">
        <v>10</v>
      </c>
      <c r="H142" s="16">
        <v>56201310</v>
      </c>
      <c r="I142" s="16">
        <v>56181382</v>
      </c>
      <c r="J142" s="66">
        <f t="shared" si="5"/>
        <v>0.99964541751784786</v>
      </c>
      <c r="L142" s="2"/>
      <c r="M142" s="2"/>
    </row>
    <row r="143" spans="1:14" x14ac:dyDescent="0.2">
      <c r="A143" s="7" t="s">
        <v>93</v>
      </c>
      <c r="B143" s="7" t="s">
        <v>94</v>
      </c>
      <c r="C143" s="9" t="s">
        <v>6</v>
      </c>
      <c r="D143" s="9" t="s">
        <v>76</v>
      </c>
      <c r="E143" s="9" t="s">
        <v>23</v>
      </c>
      <c r="F143" s="10" t="s">
        <v>9</v>
      </c>
      <c r="G143" s="42" t="s">
        <v>10</v>
      </c>
      <c r="H143" s="16">
        <v>9385490</v>
      </c>
      <c r="I143" s="16">
        <v>9356978</v>
      </c>
      <c r="J143" s="66">
        <f t="shared" si="5"/>
        <v>0.99696211918610533</v>
      </c>
      <c r="L143" s="2"/>
      <c r="M143" s="2"/>
    </row>
    <row r="144" spans="1:14" x14ac:dyDescent="0.2">
      <c r="A144" s="7" t="s">
        <v>93</v>
      </c>
      <c r="B144" s="7" t="s">
        <v>94</v>
      </c>
      <c r="C144" s="9" t="s">
        <v>6</v>
      </c>
      <c r="D144" s="9" t="s">
        <v>76</v>
      </c>
      <c r="E144" s="9" t="s">
        <v>8</v>
      </c>
      <c r="F144" s="10" t="s">
        <v>9</v>
      </c>
      <c r="G144" s="42" t="s">
        <v>10</v>
      </c>
      <c r="H144" s="16">
        <v>9140460</v>
      </c>
      <c r="I144" s="16">
        <v>9140460</v>
      </c>
      <c r="J144" s="66">
        <f t="shared" si="5"/>
        <v>1</v>
      </c>
      <c r="L144" s="2"/>
      <c r="M144" s="2"/>
    </row>
    <row r="145" spans="1:13" x14ac:dyDescent="0.2">
      <c r="A145" s="7" t="s">
        <v>93</v>
      </c>
      <c r="B145" s="7" t="s">
        <v>94</v>
      </c>
      <c r="C145" s="9" t="s">
        <v>6</v>
      </c>
      <c r="D145" s="9" t="s">
        <v>76</v>
      </c>
      <c r="E145" s="9" t="s">
        <v>11</v>
      </c>
      <c r="F145" s="10" t="s">
        <v>9</v>
      </c>
      <c r="G145" s="42" t="s">
        <v>10</v>
      </c>
      <c r="H145" s="16">
        <v>13476540</v>
      </c>
      <c r="I145" s="16">
        <v>13476540</v>
      </c>
      <c r="J145" s="66">
        <f t="shared" si="5"/>
        <v>1</v>
      </c>
      <c r="L145" s="2"/>
      <c r="M145" s="2"/>
    </row>
    <row r="146" spans="1:13" x14ac:dyDescent="0.2">
      <c r="A146" s="7" t="s">
        <v>93</v>
      </c>
      <c r="B146" s="7" t="s">
        <v>94</v>
      </c>
      <c r="C146" s="9" t="s">
        <v>6</v>
      </c>
      <c r="D146" s="9" t="s">
        <v>76</v>
      </c>
      <c r="E146" s="9" t="s">
        <v>95</v>
      </c>
      <c r="F146" s="10" t="s">
        <v>9</v>
      </c>
      <c r="G146" s="42" t="s">
        <v>10</v>
      </c>
      <c r="H146" s="16">
        <v>139005</v>
      </c>
      <c r="I146" s="16">
        <v>139005</v>
      </c>
      <c r="J146" s="66">
        <f t="shared" si="5"/>
        <v>1</v>
      </c>
      <c r="L146" s="2"/>
      <c r="M146" s="2"/>
    </row>
    <row r="147" spans="1:13" x14ac:dyDescent="0.2">
      <c r="A147" s="17" t="s">
        <v>93</v>
      </c>
      <c r="B147" s="17" t="s">
        <v>94</v>
      </c>
      <c r="C147" s="17" t="s">
        <v>24</v>
      </c>
      <c r="D147" s="17" t="s">
        <v>76</v>
      </c>
      <c r="E147" s="17" t="s">
        <v>8</v>
      </c>
      <c r="F147" s="17" t="s">
        <v>9</v>
      </c>
      <c r="G147" s="20" t="s">
        <v>10</v>
      </c>
      <c r="H147" s="21">
        <v>2100000</v>
      </c>
      <c r="I147" s="21">
        <v>1654915</v>
      </c>
      <c r="J147" s="66">
        <f t="shared" si="5"/>
        <v>0.78805476190476187</v>
      </c>
      <c r="L147" s="2"/>
      <c r="M147" s="2"/>
    </row>
    <row r="148" spans="1:13" x14ac:dyDescent="0.2">
      <c r="A148" s="17" t="s">
        <v>96</v>
      </c>
      <c r="B148" s="17" t="s">
        <v>97</v>
      </c>
      <c r="C148" s="17" t="s">
        <v>6</v>
      </c>
      <c r="D148" s="17" t="s">
        <v>76</v>
      </c>
      <c r="E148" s="17" t="s">
        <v>21</v>
      </c>
      <c r="F148" s="17" t="s">
        <v>9</v>
      </c>
      <c r="G148" s="20" t="s">
        <v>10</v>
      </c>
      <c r="H148" s="16">
        <v>208238896</v>
      </c>
      <c r="I148" s="16">
        <v>208211754</v>
      </c>
      <c r="J148" s="66">
        <f t="shared" si="5"/>
        <v>0.99986965931667249</v>
      </c>
      <c r="L148" s="2"/>
      <c r="M148" s="2"/>
    </row>
    <row r="149" spans="1:13" x14ac:dyDescent="0.2">
      <c r="A149" s="17" t="s">
        <v>96</v>
      </c>
      <c r="B149" s="17" t="s">
        <v>97</v>
      </c>
      <c r="C149" s="17" t="s">
        <v>6</v>
      </c>
      <c r="D149" s="17" t="s">
        <v>76</v>
      </c>
      <c r="E149" s="17" t="s">
        <v>23</v>
      </c>
      <c r="F149" s="17" t="s">
        <v>9</v>
      </c>
      <c r="G149" s="20" t="s">
        <v>10</v>
      </c>
      <c r="H149" s="16">
        <v>34730638</v>
      </c>
      <c r="I149" s="16">
        <v>34645152</v>
      </c>
      <c r="J149" s="66">
        <f t="shared" si="5"/>
        <v>0.99753859978040138</v>
      </c>
      <c r="L149" s="2"/>
      <c r="M149" s="2"/>
    </row>
    <row r="150" spans="1:13" x14ac:dyDescent="0.2">
      <c r="A150" s="17" t="s">
        <v>96</v>
      </c>
      <c r="B150" s="17" t="s">
        <v>97</v>
      </c>
      <c r="C150" s="17" t="s">
        <v>6</v>
      </c>
      <c r="D150" s="17" t="s">
        <v>76</v>
      </c>
      <c r="E150" s="17" t="s">
        <v>8</v>
      </c>
      <c r="F150" s="17" t="s">
        <v>9</v>
      </c>
      <c r="G150" s="20" t="s">
        <v>10</v>
      </c>
      <c r="H150" s="16">
        <v>18401761</v>
      </c>
      <c r="I150" s="16">
        <v>18396564</v>
      </c>
      <c r="J150" s="66">
        <f t="shared" si="5"/>
        <v>0.99971758137713018</v>
      </c>
      <c r="L150" s="2"/>
      <c r="M150" s="2"/>
    </row>
    <row r="151" spans="1:13" x14ac:dyDescent="0.2">
      <c r="A151" s="17" t="s">
        <v>96</v>
      </c>
      <c r="B151" s="17" t="s">
        <v>97</v>
      </c>
      <c r="C151" s="17" t="s">
        <v>6</v>
      </c>
      <c r="D151" s="17" t="s">
        <v>76</v>
      </c>
      <c r="E151" s="17" t="s">
        <v>11</v>
      </c>
      <c r="F151" s="17" t="s">
        <v>9</v>
      </c>
      <c r="G151" s="20" t="s">
        <v>10</v>
      </c>
      <c r="H151" s="16">
        <v>23027832</v>
      </c>
      <c r="I151" s="16">
        <v>22829696</v>
      </c>
      <c r="J151" s="66">
        <f t="shared" si="5"/>
        <v>0.9913958031307506</v>
      </c>
      <c r="L151" s="2"/>
      <c r="M151" s="2"/>
    </row>
    <row r="152" spans="1:13" x14ac:dyDescent="0.2">
      <c r="A152" s="17" t="s">
        <v>96</v>
      </c>
      <c r="B152" s="17" t="s">
        <v>97</v>
      </c>
      <c r="C152" s="17" t="s">
        <v>6</v>
      </c>
      <c r="D152" s="17" t="s">
        <v>76</v>
      </c>
      <c r="E152" s="17">
        <v>606</v>
      </c>
      <c r="F152" s="17" t="s">
        <v>9</v>
      </c>
      <c r="G152" s="20" t="s">
        <v>10</v>
      </c>
      <c r="H152" s="11">
        <v>433650</v>
      </c>
      <c r="I152" s="11">
        <v>312305</v>
      </c>
      <c r="J152" s="66">
        <f t="shared" si="5"/>
        <v>0.72017756255044396</v>
      </c>
      <c r="L152" s="2"/>
      <c r="M152" s="2"/>
    </row>
    <row r="153" spans="1:13" x14ac:dyDescent="0.2">
      <c r="A153" s="17" t="s">
        <v>96</v>
      </c>
      <c r="B153" s="17" t="s">
        <v>97</v>
      </c>
      <c r="C153" s="17" t="s">
        <v>24</v>
      </c>
      <c r="D153" s="17" t="s">
        <v>76</v>
      </c>
      <c r="E153" s="17">
        <v>602</v>
      </c>
      <c r="F153" s="17" t="s">
        <v>9</v>
      </c>
      <c r="G153" s="20" t="s">
        <v>10</v>
      </c>
      <c r="H153" s="11">
        <v>1934000</v>
      </c>
      <c r="I153" s="11">
        <v>1927777</v>
      </c>
      <c r="J153" s="66">
        <f t="shared" si="5"/>
        <v>0.99678231644260595</v>
      </c>
      <c r="L153" s="2"/>
      <c r="M153" s="2"/>
    </row>
    <row r="154" spans="1:13" x14ac:dyDescent="0.2">
      <c r="A154" s="17" t="s">
        <v>98</v>
      </c>
      <c r="B154" s="17" t="s">
        <v>99</v>
      </c>
      <c r="C154" s="17" t="s">
        <v>6</v>
      </c>
      <c r="D154" s="17" t="s">
        <v>76</v>
      </c>
      <c r="E154" s="17">
        <v>231</v>
      </c>
      <c r="F154" s="17" t="s">
        <v>9</v>
      </c>
      <c r="G154" s="43" t="s">
        <v>100</v>
      </c>
      <c r="H154" s="11">
        <v>2208040</v>
      </c>
      <c r="I154" s="11">
        <v>2132400</v>
      </c>
      <c r="J154" s="66">
        <f t="shared" si="5"/>
        <v>0.96574337421423528</v>
      </c>
      <c r="M154" s="2"/>
    </row>
    <row r="155" spans="1:13" x14ac:dyDescent="0.2">
      <c r="A155" s="17" t="s">
        <v>98</v>
      </c>
      <c r="B155" s="17" t="s">
        <v>99</v>
      </c>
      <c r="C155" s="17" t="s">
        <v>6</v>
      </c>
      <c r="D155" s="17" t="s">
        <v>76</v>
      </c>
      <c r="E155" s="17">
        <v>231</v>
      </c>
      <c r="F155" s="17" t="s">
        <v>9</v>
      </c>
      <c r="G155" s="43" t="s">
        <v>84</v>
      </c>
      <c r="H155" s="16">
        <v>44359</v>
      </c>
      <c r="I155" s="16">
        <v>44000</v>
      </c>
      <c r="J155" s="66">
        <f t="shared" si="5"/>
        <v>0.9919069410942537</v>
      </c>
      <c r="M155" s="2"/>
    </row>
    <row r="156" spans="1:13" x14ac:dyDescent="0.2">
      <c r="A156" s="17" t="s">
        <v>98</v>
      </c>
      <c r="B156" s="17" t="s">
        <v>99</v>
      </c>
      <c r="C156" s="17" t="s">
        <v>6</v>
      </c>
      <c r="D156" s="17" t="s">
        <v>76</v>
      </c>
      <c r="E156" s="17" t="s">
        <v>21</v>
      </c>
      <c r="F156" s="17" t="s">
        <v>9</v>
      </c>
      <c r="G156" s="20" t="s">
        <v>10</v>
      </c>
      <c r="H156" s="16">
        <v>74716100</v>
      </c>
      <c r="I156" s="16">
        <v>74494384</v>
      </c>
      <c r="J156" s="66">
        <f t="shared" si="5"/>
        <v>0.9970325538940068</v>
      </c>
      <c r="M156" s="2"/>
    </row>
    <row r="157" spans="1:13" x14ac:dyDescent="0.2">
      <c r="A157" s="17" t="s">
        <v>98</v>
      </c>
      <c r="B157" s="17" t="s">
        <v>99</v>
      </c>
      <c r="C157" s="17" t="s">
        <v>6</v>
      </c>
      <c r="D157" s="17" t="s">
        <v>76</v>
      </c>
      <c r="E157" s="17" t="s">
        <v>23</v>
      </c>
      <c r="F157" s="17" t="s">
        <v>9</v>
      </c>
      <c r="G157" s="20" t="s">
        <v>10</v>
      </c>
      <c r="H157" s="16">
        <v>12395100</v>
      </c>
      <c r="I157" s="16">
        <v>12319141</v>
      </c>
      <c r="J157" s="66">
        <f t="shared" si="5"/>
        <v>0.99387185258690935</v>
      </c>
      <c r="M157" s="2"/>
    </row>
    <row r="158" spans="1:13" x14ac:dyDescent="0.2">
      <c r="A158" s="17" t="s">
        <v>98</v>
      </c>
      <c r="B158" s="17" t="s">
        <v>99</v>
      </c>
      <c r="C158" s="17" t="s">
        <v>6</v>
      </c>
      <c r="D158" s="17" t="s">
        <v>76</v>
      </c>
      <c r="E158" s="10" t="s">
        <v>8</v>
      </c>
      <c r="F158" s="10" t="s">
        <v>9</v>
      </c>
      <c r="G158" s="42" t="s">
        <v>10</v>
      </c>
      <c r="H158" s="16">
        <v>13171503</v>
      </c>
      <c r="I158" s="16">
        <v>13163431</v>
      </c>
      <c r="J158" s="66">
        <f t="shared" si="5"/>
        <v>0.99938716181441101</v>
      </c>
      <c r="M158" s="2"/>
    </row>
    <row r="159" spans="1:13" x14ac:dyDescent="0.2">
      <c r="A159" s="17" t="s">
        <v>98</v>
      </c>
      <c r="B159" s="17" t="s">
        <v>99</v>
      </c>
      <c r="C159" s="17" t="s">
        <v>6</v>
      </c>
      <c r="D159" s="17" t="s">
        <v>76</v>
      </c>
      <c r="E159" s="17" t="s">
        <v>11</v>
      </c>
      <c r="F159" s="17" t="s">
        <v>9</v>
      </c>
      <c r="G159" s="20" t="s">
        <v>10</v>
      </c>
      <c r="H159" s="16">
        <v>800000</v>
      </c>
      <c r="I159" s="16">
        <v>760924</v>
      </c>
      <c r="J159" s="66">
        <f t="shared" si="5"/>
        <v>0.95115499999999997</v>
      </c>
      <c r="M159" s="2"/>
    </row>
    <row r="160" spans="1:13" x14ac:dyDescent="0.2">
      <c r="A160" s="17" t="s">
        <v>98</v>
      </c>
      <c r="B160" s="17" t="s">
        <v>99</v>
      </c>
      <c r="C160" s="17" t="s">
        <v>6</v>
      </c>
      <c r="D160" s="17" t="s">
        <v>76</v>
      </c>
      <c r="E160" s="17" t="s">
        <v>39</v>
      </c>
      <c r="F160" s="17" t="s">
        <v>9</v>
      </c>
      <c r="G160" s="20" t="s">
        <v>10</v>
      </c>
      <c r="H160" s="16">
        <v>368497</v>
      </c>
      <c r="I160" s="16">
        <v>368497</v>
      </c>
      <c r="J160" s="66">
        <f t="shared" si="5"/>
        <v>1</v>
      </c>
      <c r="M160" s="2"/>
    </row>
    <row r="161" spans="1:13" x14ac:dyDescent="0.2">
      <c r="A161" s="17" t="s">
        <v>98</v>
      </c>
      <c r="B161" s="17" t="s">
        <v>99</v>
      </c>
      <c r="C161" s="17" t="s">
        <v>6</v>
      </c>
      <c r="D161" s="17" t="s">
        <v>76</v>
      </c>
      <c r="E161" s="17">
        <v>606</v>
      </c>
      <c r="F161" s="17" t="s">
        <v>9</v>
      </c>
      <c r="G161" s="20" t="s">
        <v>10</v>
      </c>
      <c r="H161" s="16">
        <v>72300</v>
      </c>
      <c r="I161" s="16">
        <v>72300</v>
      </c>
      <c r="J161" s="66">
        <f t="shared" si="5"/>
        <v>1</v>
      </c>
      <c r="M161" s="2"/>
    </row>
    <row r="162" spans="1:13" x14ac:dyDescent="0.2">
      <c r="A162" s="17" t="s">
        <v>98</v>
      </c>
      <c r="B162" s="17" t="s">
        <v>99</v>
      </c>
      <c r="C162" s="17" t="s">
        <v>24</v>
      </c>
      <c r="D162" s="17" t="s">
        <v>76</v>
      </c>
      <c r="E162" s="17" t="s">
        <v>8</v>
      </c>
      <c r="F162" s="17" t="s">
        <v>9</v>
      </c>
      <c r="G162" s="20" t="s">
        <v>10</v>
      </c>
      <c r="H162" s="16">
        <v>69000</v>
      </c>
      <c r="I162" s="16">
        <v>12000</v>
      </c>
      <c r="J162" s="66">
        <f t="shared" si="5"/>
        <v>0.17391304347826086</v>
      </c>
      <c r="M162" s="2"/>
    </row>
    <row r="163" spans="1:13" x14ac:dyDescent="0.2">
      <c r="A163" s="17" t="s">
        <v>101</v>
      </c>
      <c r="B163" s="17" t="s">
        <v>102</v>
      </c>
      <c r="C163" s="17" t="s">
        <v>6</v>
      </c>
      <c r="D163" s="17" t="s">
        <v>76</v>
      </c>
      <c r="E163" s="17" t="s">
        <v>21</v>
      </c>
      <c r="F163" s="17" t="s">
        <v>9</v>
      </c>
      <c r="G163" s="20" t="s">
        <v>10</v>
      </c>
      <c r="H163" s="11">
        <v>16121137</v>
      </c>
      <c r="I163" s="11">
        <v>16119862</v>
      </c>
      <c r="J163" s="66">
        <f t="shared" si="5"/>
        <v>0.99992091128559979</v>
      </c>
      <c r="M163" s="2"/>
    </row>
    <row r="164" spans="1:13" x14ac:dyDescent="0.2">
      <c r="A164" s="17" t="s">
        <v>101</v>
      </c>
      <c r="B164" s="17" t="s">
        <v>102</v>
      </c>
      <c r="C164" s="17" t="s">
        <v>6</v>
      </c>
      <c r="D164" s="17" t="s">
        <v>76</v>
      </c>
      <c r="E164" s="17" t="s">
        <v>23</v>
      </c>
      <c r="F164" s="17" t="s">
        <v>9</v>
      </c>
      <c r="G164" s="20" t="s">
        <v>10</v>
      </c>
      <c r="H164" s="14">
        <v>2717280</v>
      </c>
      <c r="I164" s="14">
        <v>2660101</v>
      </c>
      <c r="J164" s="66">
        <f t="shared" si="5"/>
        <v>0.97895726608961908</v>
      </c>
      <c r="M164" s="2"/>
    </row>
    <row r="165" spans="1:13" x14ac:dyDescent="0.2">
      <c r="A165" s="17" t="s">
        <v>101</v>
      </c>
      <c r="B165" s="17" t="s">
        <v>102</v>
      </c>
      <c r="C165" s="17" t="s">
        <v>6</v>
      </c>
      <c r="D165" s="17" t="s">
        <v>76</v>
      </c>
      <c r="E165" s="17" t="s">
        <v>8</v>
      </c>
      <c r="F165" s="17" t="s">
        <v>9</v>
      </c>
      <c r="G165" s="20" t="s">
        <v>10</v>
      </c>
      <c r="H165" s="14">
        <v>2300000</v>
      </c>
      <c r="I165" s="14">
        <v>2300000</v>
      </c>
      <c r="J165" s="66">
        <f t="shared" si="5"/>
        <v>1</v>
      </c>
      <c r="M165" s="2"/>
    </row>
    <row r="166" spans="1:13" x14ac:dyDescent="0.2">
      <c r="A166" s="17" t="s">
        <v>101</v>
      </c>
      <c r="B166" s="17" t="s">
        <v>102</v>
      </c>
      <c r="C166" s="17" t="s">
        <v>6</v>
      </c>
      <c r="D166" s="17" t="s">
        <v>76</v>
      </c>
      <c r="E166" s="17" t="s">
        <v>11</v>
      </c>
      <c r="F166" s="17" t="s">
        <v>9</v>
      </c>
      <c r="G166" s="20" t="s">
        <v>10</v>
      </c>
      <c r="H166" s="16">
        <v>10350000</v>
      </c>
      <c r="I166" s="16">
        <v>10348943</v>
      </c>
      <c r="J166" s="66">
        <f t="shared" si="5"/>
        <v>0.99989787439613531</v>
      </c>
      <c r="M166" s="2"/>
    </row>
    <row r="167" spans="1:13" x14ac:dyDescent="0.2">
      <c r="A167" s="17" t="s">
        <v>101</v>
      </c>
      <c r="B167" s="17" t="s">
        <v>102</v>
      </c>
      <c r="C167" s="17" t="s">
        <v>6</v>
      </c>
      <c r="D167" s="17" t="s">
        <v>76</v>
      </c>
      <c r="E167" s="17">
        <v>606</v>
      </c>
      <c r="F167" s="17" t="s">
        <v>9</v>
      </c>
      <c r="G167" s="20" t="s">
        <v>10</v>
      </c>
      <c r="H167" s="16">
        <v>50000</v>
      </c>
      <c r="I167" s="16">
        <v>50000</v>
      </c>
      <c r="J167" s="66">
        <f t="shared" si="5"/>
        <v>1</v>
      </c>
    </row>
    <row r="168" spans="1:13" x14ac:dyDescent="0.2">
      <c r="A168" s="17" t="s">
        <v>101</v>
      </c>
      <c r="B168" s="17" t="s">
        <v>102</v>
      </c>
      <c r="C168" s="17" t="str">
        <f>C153</f>
        <v>B5</v>
      </c>
      <c r="D168" s="17" t="s">
        <v>76</v>
      </c>
      <c r="E168" s="17">
        <v>602</v>
      </c>
      <c r="F168" s="17" t="s">
        <v>9</v>
      </c>
      <c r="G168" s="20" t="s">
        <v>10</v>
      </c>
      <c r="H168" s="16">
        <v>1000000</v>
      </c>
      <c r="I168" s="16">
        <v>786112</v>
      </c>
      <c r="J168" s="66">
        <f t="shared" si="5"/>
        <v>0.78611200000000003</v>
      </c>
    </row>
    <row r="169" spans="1:13" x14ac:dyDescent="0.2">
      <c r="A169" s="17" t="s">
        <v>103</v>
      </c>
      <c r="B169" s="17" t="s">
        <v>104</v>
      </c>
      <c r="C169" s="17" t="s">
        <v>6</v>
      </c>
      <c r="D169" s="17" t="s">
        <v>76</v>
      </c>
      <c r="E169" s="17" t="s">
        <v>21</v>
      </c>
      <c r="F169" s="17" t="s">
        <v>9</v>
      </c>
      <c r="G169" s="17" t="s">
        <v>10</v>
      </c>
      <c r="H169" s="11">
        <v>31749269</v>
      </c>
      <c r="I169" s="11">
        <v>30972896</v>
      </c>
      <c r="J169" s="66">
        <f t="shared" si="5"/>
        <v>0.97554674408409214</v>
      </c>
    </row>
    <row r="170" spans="1:13" x14ac:dyDescent="0.2">
      <c r="A170" s="17" t="s">
        <v>103</v>
      </c>
      <c r="B170" s="17" t="s">
        <v>104</v>
      </c>
      <c r="C170" s="17" t="s">
        <v>6</v>
      </c>
      <c r="D170" s="17" t="s">
        <v>76</v>
      </c>
      <c r="E170" s="17" t="s">
        <v>23</v>
      </c>
      <c r="F170" s="17" t="s">
        <v>9</v>
      </c>
      <c r="G170" s="20" t="s">
        <v>10</v>
      </c>
      <c r="H170" s="14">
        <v>5271220</v>
      </c>
      <c r="I170" s="14">
        <v>5177555</v>
      </c>
      <c r="J170" s="66">
        <f t="shared" si="5"/>
        <v>0.98223086875524068</v>
      </c>
    </row>
    <row r="171" spans="1:13" x14ac:dyDescent="0.2">
      <c r="A171" s="17" t="s">
        <v>103</v>
      </c>
      <c r="B171" s="17" t="s">
        <v>104</v>
      </c>
      <c r="C171" s="17" t="s">
        <v>6</v>
      </c>
      <c r="D171" s="17" t="s">
        <v>76</v>
      </c>
      <c r="E171" s="17" t="s">
        <v>8</v>
      </c>
      <c r="F171" s="17" t="s">
        <v>9</v>
      </c>
      <c r="G171" s="20" t="s">
        <v>10</v>
      </c>
      <c r="H171" s="14">
        <v>5400000</v>
      </c>
      <c r="I171" s="14">
        <v>5385122</v>
      </c>
      <c r="J171" s="66">
        <f t="shared" si="5"/>
        <v>0.99724481481481486</v>
      </c>
    </row>
    <row r="172" spans="1:13" x14ac:dyDescent="0.2">
      <c r="A172" s="17" t="s">
        <v>103</v>
      </c>
      <c r="B172" s="17" t="s">
        <v>104</v>
      </c>
      <c r="C172" s="17" t="s">
        <v>6</v>
      </c>
      <c r="D172" s="17" t="s">
        <v>76</v>
      </c>
      <c r="E172" s="17" t="s">
        <v>11</v>
      </c>
      <c r="F172" s="17" t="s">
        <v>9</v>
      </c>
      <c r="G172" s="20" t="s">
        <v>10</v>
      </c>
      <c r="H172" s="14">
        <v>2000000</v>
      </c>
      <c r="I172" s="14">
        <v>1525165</v>
      </c>
      <c r="J172" s="66">
        <f t="shared" si="5"/>
        <v>0.76258250000000005</v>
      </c>
    </row>
    <row r="173" spans="1:13" x14ac:dyDescent="0.2">
      <c r="A173" s="17" t="s">
        <v>103</v>
      </c>
      <c r="B173" s="17" t="s">
        <v>104</v>
      </c>
      <c r="C173" s="17" t="s">
        <v>6</v>
      </c>
      <c r="D173" s="17" t="s">
        <v>76</v>
      </c>
      <c r="E173" s="17">
        <v>606</v>
      </c>
      <c r="F173" s="17" t="s">
        <v>9</v>
      </c>
      <c r="G173" s="20" t="s">
        <v>10</v>
      </c>
      <c r="H173" s="14">
        <v>149800</v>
      </c>
      <c r="I173" s="14">
        <v>72800</v>
      </c>
      <c r="J173" s="66">
        <f t="shared" si="5"/>
        <v>0.48598130841121495</v>
      </c>
    </row>
    <row r="174" spans="1:13" x14ac:dyDescent="0.2">
      <c r="A174" s="17" t="s">
        <v>103</v>
      </c>
      <c r="B174" s="17" t="s">
        <v>104</v>
      </c>
      <c r="C174" s="17" t="s">
        <v>24</v>
      </c>
      <c r="D174" s="17" t="s">
        <v>76</v>
      </c>
      <c r="E174" s="17">
        <v>602</v>
      </c>
      <c r="F174" s="17" t="s">
        <v>9</v>
      </c>
      <c r="G174" s="20" t="s">
        <v>10</v>
      </c>
      <c r="H174" s="14">
        <v>400000</v>
      </c>
      <c r="I174" s="14">
        <v>45836</v>
      </c>
      <c r="J174" s="66">
        <f t="shared" si="5"/>
        <v>0.11459</v>
      </c>
    </row>
    <row r="175" spans="1:13" x14ac:dyDescent="0.2">
      <c r="A175" s="44" t="s">
        <v>105</v>
      </c>
      <c r="B175" s="17" t="s">
        <v>106</v>
      </c>
      <c r="C175" s="17" t="s">
        <v>6</v>
      </c>
      <c r="D175" s="17" t="s">
        <v>76</v>
      </c>
      <c r="E175" s="17">
        <v>231</v>
      </c>
      <c r="F175" s="17">
        <v>3333</v>
      </c>
      <c r="G175" s="45" t="s">
        <v>107</v>
      </c>
      <c r="H175" s="16">
        <v>3544760</v>
      </c>
      <c r="I175" s="16">
        <v>3544760</v>
      </c>
      <c r="J175" s="66">
        <f t="shared" ref="J175:J176" si="6">+I175/H175</f>
        <v>1</v>
      </c>
    </row>
    <row r="176" spans="1:13" ht="18.75" customHeight="1" x14ac:dyDescent="0.2">
      <c r="A176" s="17"/>
      <c r="B176" s="26" t="s">
        <v>71</v>
      </c>
      <c r="C176" s="17"/>
      <c r="D176" s="17"/>
      <c r="E176" s="17"/>
      <c r="F176" s="17"/>
      <c r="G176" s="20"/>
      <c r="H176" s="27">
        <f>SUM(H110:H175)</f>
        <v>1287494929</v>
      </c>
      <c r="I176" s="27">
        <f>SUM(I110:I175)</f>
        <v>1252003180</v>
      </c>
      <c r="J176" s="71">
        <f t="shared" si="6"/>
        <v>0.97243348443510647</v>
      </c>
      <c r="K176" s="32"/>
      <c r="L176" s="32"/>
    </row>
    <row r="177" spans="1:16" ht="15" customHeight="1" x14ac:dyDescent="0.2">
      <c r="H177" s="30"/>
      <c r="I177" s="46"/>
    </row>
    <row r="178" spans="1:16" ht="15" customHeight="1" x14ac:dyDescent="0.2">
      <c r="G178" s="47" t="s">
        <v>76</v>
      </c>
      <c r="H178" s="30"/>
      <c r="I178" s="46"/>
      <c r="J178" s="70"/>
    </row>
    <row r="179" spans="1:16" ht="15" customHeight="1" x14ac:dyDescent="0.2">
      <c r="G179" s="17" t="s">
        <v>72</v>
      </c>
      <c r="H179" s="21">
        <f>H175+H155+H154+H120+H119+H118+H117+H116+H115+H114+H113</f>
        <v>513400000</v>
      </c>
      <c r="I179" s="21">
        <f>I175+I155+I154+I120+I119+I118+I117+I116+I115+I114+I113</f>
        <v>484914421</v>
      </c>
      <c r="K179" s="2"/>
      <c r="L179" s="2"/>
      <c r="M179" s="2"/>
      <c r="N179" s="2"/>
    </row>
    <row r="180" spans="1:16" ht="15" customHeight="1" x14ac:dyDescent="0.2">
      <c r="G180" s="17">
        <v>600</v>
      </c>
      <c r="H180" s="21">
        <v>446969534</v>
      </c>
      <c r="I180" s="21">
        <v>445485304</v>
      </c>
      <c r="K180" s="2"/>
      <c r="L180" s="2"/>
      <c r="M180" s="2"/>
      <c r="N180" s="2"/>
    </row>
    <row r="181" spans="1:16" ht="15" customHeight="1" x14ac:dyDescent="0.2">
      <c r="G181" s="17">
        <v>601</v>
      </c>
      <c r="H181" s="16">
        <v>74265324</v>
      </c>
      <c r="I181" s="16">
        <v>73699114</v>
      </c>
      <c r="K181" s="2"/>
      <c r="L181" s="2"/>
      <c r="M181" s="2"/>
      <c r="N181" s="2"/>
    </row>
    <row r="182" spans="1:16" ht="15" customHeight="1" x14ac:dyDescent="0.2">
      <c r="G182" s="17">
        <v>602</v>
      </c>
      <c r="H182" s="21">
        <v>64323574</v>
      </c>
      <c r="I182" s="21">
        <v>64196269</v>
      </c>
      <c r="J182" s="69"/>
      <c r="K182" s="32"/>
    </row>
    <row r="183" spans="1:16" ht="15" customHeight="1" x14ac:dyDescent="0.2">
      <c r="G183" s="17" t="s">
        <v>73</v>
      </c>
      <c r="H183" s="21">
        <v>9183000</v>
      </c>
      <c r="I183" s="21">
        <v>8106640</v>
      </c>
      <c r="K183" s="2"/>
      <c r="L183" s="2"/>
      <c r="M183" s="2"/>
      <c r="N183" s="2"/>
    </row>
    <row r="184" spans="1:16" ht="15" customHeight="1" x14ac:dyDescent="0.2">
      <c r="G184" s="17">
        <v>604</v>
      </c>
      <c r="H184" s="16">
        <v>176074245</v>
      </c>
      <c r="I184" s="16">
        <v>172731970</v>
      </c>
      <c r="J184" s="69"/>
      <c r="K184" s="32"/>
    </row>
    <row r="185" spans="1:16" ht="15" customHeight="1" x14ac:dyDescent="0.2">
      <c r="G185" s="17">
        <v>605</v>
      </c>
      <c r="H185" s="16">
        <v>2334497</v>
      </c>
      <c r="I185" s="16">
        <v>2123052</v>
      </c>
      <c r="K185" s="2"/>
      <c r="L185" s="2"/>
      <c r="M185" s="2"/>
      <c r="N185" s="2"/>
    </row>
    <row r="186" spans="1:16" ht="12.75" customHeight="1" x14ac:dyDescent="0.2">
      <c r="G186" s="17">
        <v>606</v>
      </c>
      <c r="H186" s="11">
        <f>H173+H167+H161+H152+H146+H140+H125</f>
        <v>944755</v>
      </c>
      <c r="I186" s="11">
        <v>746410</v>
      </c>
    </row>
    <row r="187" spans="1:16" ht="13.5" x14ac:dyDescent="0.25">
      <c r="G187" s="34" t="s">
        <v>74</v>
      </c>
      <c r="H187" s="35">
        <f>SUM(H179:H186)</f>
        <v>1287494929</v>
      </c>
      <c r="I187" s="35">
        <f>SUM(I179:I186)</f>
        <v>1252003180</v>
      </c>
    </row>
    <row r="188" spans="1:16" x14ac:dyDescent="0.2">
      <c r="H188" s="30"/>
      <c r="I188" s="30"/>
    </row>
    <row r="189" spans="1:16" ht="26.25" customHeight="1" x14ac:dyDescent="0.2">
      <c r="A189" s="17"/>
      <c r="B189" s="48" t="s">
        <v>5</v>
      </c>
      <c r="C189" s="7"/>
      <c r="D189" s="7"/>
      <c r="E189" s="7"/>
      <c r="F189" s="5" t="s">
        <v>1</v>
      </c>
      <c r="G189" s="5"/>
      <c r="H189" s="6" t="s">
        <v>2</v>
      </c>
      <c r="I189" s="6" t="s">
        <v>3</v>
      </c>
      <c r="J189" s="65" t="s">
        <v>118</v>
      </c>
    </row>
    <row r="190" spans="1:16" ht="14.25" customHeight="1" x14ac:dyDescent="0.2">
      <c r="A190" s="7" t="s">
        <v>4</v>
      </c>
      <c r="B190" s="8" t="s">
        <v>5</v>
      </c>
      <c r="C190" s="9" t="s">
        <v>6</v>
      </c>
      <c r="D190" s="9" t="s">
        <v>108</v>
      </c>
      <c r="E190" s="9" t="s">
        <v>12</v>
      </c>
      <c r="F190" s="10" t="s">
        <v>9</v>
      </c>
      <c r="G190" s="10" t="s">
        <v>109</v>
      </c>
      <c r="H190" s="49"/>
      <c r="I190" s="49"/>
      <c r="J190" s="72"/>
      <c r="L190" s="50"/>
      <c r="M190" s="50"/>
      <c r="N190" s="50"/>
      <c r="O190" s="50"/>
      <c r="P190" s="51"/>
    </row>
    <row r="191" spans="1:16" ht="13.5" customHeight="1" x14ac:dyDescent="0.2">
      <c r="A191" s="7" t="s">
        <v>4</v>
      </c>
      <c r="B191" s="8" t="s">
        <v>5</v>
      </c>
      <c r="C191" s="9" t="s">
        <v>6</v>
      </c>
      <c r="D191" s="9" t="s">
        <v>108</v>
      </c>
      <c r="E191" s="9" t="s">
        <v>12</v>
      </c>
      <c r="F191" s="10" t="s">
        <v>9</v>
      </c>
      <c r="G191" s="10" t="s">
        <v>110</v>
      </c>
      <c r="H191" s="11">
        <v>621600</v>
      </c>
      <c r="I191" s="11">
        <v>621600</v>
      </c>
      <c r="J191" s="73">
        <f>+I191/H191</f>
        <v>1</v>
      </c>
    </row>
    <row r="192" spans="1:16" ht="13.5" customHeight="1" x14ac:dyDescent="0.2">
      <c r="A192" s="7" t="s">
        <v>4</v>
      </c>
      <c r="B192" s="8" t="s">
        <v>5</v>
      </c>
      <c r="C192" s="9" t="s">
        <v>6</v>
      </c>
      <c r="D192" s="9" t="s">
        <v>108</v>
      </c>
      <c r="E192" s="9" t="s">
        <v>12</v>
      </c>
      <c r="F192" s="10" t="s">
        <v>9</v>
      </c>
      <c r="G192" s="44" t="s">
        <v>111</v>
      </c>
      <c r="H192" s="16">
        <v>100000</v>
      </c>
      <c r="I192" s="16">
        <v>92400</v>
      </c>
      <c r="J192" s="73">
        <f t="shared" ref="J192:J198" si="7">+I192/H192</f>
        <v>0.92400000000000004</v>
      </c>
    </row>
    <row r="193" spans="1:14" ht="13.5" customHeight="1" x14ac:dyDescent="0.2">
      <c r="A193" s="7" t="s">
        <v>4</v>
      </c>
      <c r="B193" s="8" t="s">
        <v>5</v>
      </c>
      <c r="C193" s="9" t="s">
        <v>6</v>
      </c>
      <c r="D193" s="9" t="s">
        <v>108</v>
      </c>
      <c r="E193" s="9" t="s">
        <v>12</v>
      </c>
      <c r="F193" s="10" t="s">
        <v>9</v>
      </c>
      <c r="G193" s="44" t="s">
        <v>112</v>
      </c>
      <c r="H193" s="16">
        <v>778400</v>
      </c>
      <c r="I193" s="16">
        <v>778400</v>
      </c>
      <c r="J193" s="73">
        <f t="shared" si="7"/>
        <v>1</v>
      </c>
    </row>
    <row r="194" spans="1:14" ht="13.5" customHeight="1" x14ac:dyDescent="0.2">
      <c r="A194" s="7" t="s">
        <v>4</v>
      </c>
      <c r="B194" s="8" t="s">
        <v>5</v>
      </c>
      <c r="C194" s="9" t="s">
        <v>6</v>
      </c>
      <c r="D194" s="9" t="s">
        <v>108</v>
      </c>
      <c r="E194" s="9" t="s">
        <v>21</v>
      </c>
      <c r="F194" s="10" t="s">
        <v>9</v>
      </c>
      <c r="G194" s="10" t="s">
        <v>10</v>
      </c>
      <c r="H194" s="16">
        <v>76676000</v>
      </c>
      <c r="I194" s="16">
        <v>73906909</v>
      </c>
      <c r="J194" s="73">
        <f t="shared" si="7"/>
        <v>0.96388581824821329</v>
      </c>
      <c r="K194" s="52"/>
      <c r="L194" s="2"/>
      <c r="M194" s="33"/>
      <c r="N194" s="33"/>
    </row>
    <row r="195" spans="1:14" x14ac:dyDescent="0.2">
      <c r="A195" s="7" t="s">
        <v>4</v>
      </c>
      <c r="B195" s="8" t="s">
        <v>5</v>
      </c>
      <c r="C195" s="9" t="s">
        <v>6</v>
      </c>
      <c r="D195" s="9" t="s">
        <v>108</v>
      </c>
      <c r="E195" s="9" t="s">
        <v>23</v>
      </c>
      <c r="F195" s="10" t="s">
        <v>9</v>
      </c>
      <c r="G195" s="10" t="s">
        <v>10</v>
      </c>
      <c r="H195" s="16">
        <v>12100000</v>
      </c>
      <c r="I195" s="16">
        <v>11582577</v>
      </c>
      <c r="J195" s="73">
        <f t="shared" si="7"/>
        <v>0.95723776859504128</v>
      </c>
      <c r="K195" s="52"/>
    </row>
    <row r="196" spans="1:14" x14ac:dyDescent="0.2">
      <c r="A196" s="7" t="s">
        <v>4</v>
      </c>
      <c r="B196" s="8" t="s">
        <v>5</v>
      </c>
      <c r="C196" s="9" t="s">
        <v>6</v>
      </c>
      <c r="D196" s="9" t="s">
        <v>108</v>
      </c>
      <c r="E196" s="9" t="s">
        <v>8</v>
      </c>
      <c r="F196" s="10" t="s">
        <v>9</v>
      </c>
      <c r="G196" s="10" t="s">
        <v>10</v>
      </c>
      <c r="H196" s="16">
        <v>67506300</v>
      </c>
      <c r="I196" s="16">
        <v>66883273</v>
      </c>
      <c r="J196" s="73">
        <f t="shared" si="7"/>
        <v>0.99077083175940617</v>
      </c>
      <c r="K196" s="52"/>
    </row>
    <row r="197" spans="1:14" x14ac:dyDescent="0.2">
      <c r="A197" s="7" t="s">
        <v>4</v>
      </c>
      <c r="B197" s="8" t="s">
        <v>5</v>
      </c>
      <c r="C197" s="9" t="s">
        <v>6</v>
      </c>
      <c r="D197" s="9" t="s">
        <v>108</v>
      </c>
      <c r="E197" s="9" t="s">
        <v>95</v>
      </c>
      <c r="F197" s="10" t="s">
        <v>9</v>
      </c>
      <c r="G197" s="10" t="s">
        <v>10</v>
      </c>
      <c r="H197" s="16">
        <v>1145640</v>
      </c>
      <c r="I197" s="16">
        <v>1135640</v>
      </c>
      <c r="J197" s="82">
        <f t="shared" si="7"/>
        <v>0.99127125449530396</v>
      </c>
      <c r="K197" s="52"/>
      <c r="L197" s="2"/>
      <c r="M197" s="40"/>
      <c r="N197" s="40"/>
    </row>
    <row r="198" spans="1:14" ht="18" customHeight="1" x14ac:dyDescent="0.2">
      <c r="A198" s="75" t="s">
        <v>113</v>
      </c>
      <c r="B198" s="76" t="s">
        <v>71</v>
      </c>
      <c r="C198" s="75"/>
      <c r="D198" s="75"/>
      <c r="E198" s="75"/>
      <c r="F198" s="75"/>
      <c r="G198" s="77"/>
      <c r="H198" s="78">
        <f>SUM(H190:H197)</f>
        <v>158927940</v>
      </c>
      <c r="I198" s="81">
        <f t="shared" ref="I198" si="8">SUM(I190:I197)</f>
        <v>155000799</v>
      </c>
      <c r="J198" s="74">
        <f t="shared" si="7"/>
        <v>0.97528980115138975</v>
      </c>
      <c r="N198" s="2"/>
    </row>
    <row r="199" spans="1:14" s="58" customFormat="1" x14ac:dyDescent="0.2">
      <c r="H199" s="53"/>
      <c r="I199" s="53"/>
      <c r="J199" s="79"/>
    </row>
    <row r="200" spans="1:14" s="58" customFormat="1" x14ac:dyDescent="0.2">
      <c r="H200" s="46"/>
      <c r="I200" s="46"/>
      <c r="J200" s="79"/>
      <c r="K200" s="80"/>
    </row>
    <row r="201" spans="1:14" ht="15" customHeight="1" x14ac:dyDescent="0.25">
      <c r="A201" s="17"/>
      <c r="B201" s="54" t="s">
        <v>74</v>
      </c>
      <c r="C201" s="55"/>
      <c r="D201" s="55"/>
      <c r="E201" s="55"/>
      <c r="F201" s="55"/>
      <c r="G201" s="55"/>
      <c r="H201" s="56">
        <f>H198+H176+H94</f>
        <v>1956730457</v>
      </c>
      <c r="I201" s="56">
        <f>I198+I176+I94</f>
        <v>1900895515.1799998</v>
      </c>
      <c r="J201" s="74">
        <f>+I201/H201</f>
        <v>0.9714651848851964</v>
      </c>
      <c r="K201" s="40"/>
    </row>
    <row r="202" spans="1:14" x14ac:dyDescent="0.2">
      <c r="H202" s="2"/>
      <c r="I202" s="2"/>
    </row>
    <row r="203" spans="1:14" x14ac:dyDescent="0.2">
      <c r="G203" s="47" t="s">
        <v>108</v>
      </c>
      <c r="H203" s="2"/>
      <c r="I203" s="2"/>
    </row>
    <row r="204" spans="1:14" x14ac:dyDescent="0.2">
      <c r="G204" s="17" t="s">
        <v>72</v>
      </c>
      <c r="H204" s="21">
        <f>H193+H192+H191+H190+H97+H175+H155+H154+H120+H119+H118+H117+H116+H115+H114+H113</f>
        <v>579266275</v>
      </c>
      <c r="I204" s="21">
        <f>I193+I192+I191+I190+I97+I175+I155+I154+I120+I119+I118+I117+I116+I115+I114+I113</f>
        <v>544849672</v>
      </c>
      <c r="J204" s="68"/>
      <c r="K204" s="32"/>
      <c r="L204" s="32"/>
      <c r="M204" s="32"/>
    </row>
    <row r="205" spans="1:14" x14ac:dyDescent="0.2">
      <c r="G205" s="17">
        <v>600</v>
      </c>
      <c r="H205" s="21">
        <v>767197072</v>
      </c>
      <c r="I205" s="21">
        <v>759343941</v>
      </c>
      <c r="N205" s="40"/>
    </row>
    <row r="206" spans="1:14" x14ac:dyDescent="0.2">
      <c r="G206" s="17">
        <v>601</v>
      </c>
      <c r="H206" s="16">
        <v>127006622</v>
      </c>
      <c r="I206" s="16">
        <v>125152365</v>
      </c>
    </row>
    <row r="207" spans="1:14" x14ac:dyDescent="0.2">
      <c r="G207" s="17">
        <v>602</v>
      </c>
      <c r="H207" s="21">
        <v>231329874</v>
      </c>
      <c r="I207" s="21">
        <v>229214391.17999998</v>
      </c>
      <c r="J207" s="69"/>
    </row>
    <row r="208" spans="1:14" x14ac:dyDescent="0.2">
      <c r="G208" s="17" t="s">
        <v>73</v>
      </c>
      <c r="H208" s="21">
        <v>22419000</v>
      </c>
      <c r="I208" s="21">
        <v>20834629</v>
      </c>
    </row>
    <row r="209" spans="5:9" x14ac:dyDescent="0.2">
      <c r="G209" s="17">
        <v>604</v>
      </c>
      <c r="H209" s="16">
        <v>224658826</v>
      </c>
      <c r="I209" s="16">
        <v>217120262</v>
      </c>
    </row>
    <row r="210" spans="5:9" x14ac:dyDescent="0.2">
      <c r="G210" s="17">
        <v>605</v>
      </c>
      <c r="H210" s="11">
        <v>2601143</v>
      </c>
      <c r="I210" s="11">
        <v>2376455</v>
      </c>
    </row>
    <row r="211" spans="5:9" x14ac:dyDescent="0.2">
      <c r="G211" s="17">
        <v>606</v>
      </c>
      <c r="H211" s="11">
        <v>2251645</v>
      </c>
      <c r="I211" s="11">
        <v>2003800</v>
      </c>
    </row>
    <row r="212" spans="5:9" ht="15" customHeight="1" x14ac:dyDescent="0.25">
      <c r="G212" s="34" t="s">
        <v>74</v>
      </c>
      <c r="H212" s="35">
        <f>SUM(H204:H211)</f>
        <v>1956730457</v>
      </c>
      <c r="I212" s="35">
        <f t="shared" ref="I212" si="9">SUM(I204:I211)</f>
        <v>1900895515.1800001</v>
      </c>
    </row>
    <row r="213" spans="5:9" x14ac:dyDescent="0.2">
      <c r="H213" s="2"/>
      <c r="I213" s="2"/>
    </row>
    <row r="214" spans="5:9" x14ac:dyDescent="0.2">
      <c r="H214" s="2"/>
      <c r="I214" s="2"/>
    </row>
    <row r="215" spans="5:9" x14ac:dyDescent="0.2">
      <c r="H215" s="57"/>
      <c r="I215" s="57"/>
    </row>
    <row r="216" spans="5:9" ht="13.5" customHeight="1" x14ac:dyDescent="0.2">
      <c r="G216" s="17" t="s">
        <v>72</v>
      </c>
      <c r="H216" s="21">
        <f>H204</f>
        <v>579266275</v>
      </c>
      <c r="I216" s="21">
        <f>I204</f>
        <v>544849672</v>
      </c>
    </row>
    <row r="217" spans="5:9" x14ac:dyDescent="0.2">
      <c r="G217" s="58"/>
      <c r="H217" s="59"/>
      <c r="I217" s="59"/>
    </row>
    <row r="218" spans="5:9" x14ac:dyDescent="0.2">
      <c r="G218" s="17" t="s">
        <v>114</v>
      </c>
      <c r="H218" s="21">
        <f>H205+H206</f>
        <v>894203694</v>
      </c>
      <c r="I218" s="21">
        <f t="shared" ref="I218" si="10">I205+I206</f>
        <v>884496306</v>
      </c>
    </row>
    <row r="219" spans="5:9" x14ac:dyDescent="0.2">
      <c r="G219" s="58"/>
      <c r="H219" s="59"/>
      <c r="I219" s="59"/>
    </row>
    <row r="220" spans="5:9" x14ac:dyDescent="0.2">
      <c r="G220" s="17" t="s">
        <v>115</v>
      </c>
      <c r="H220" s="21">
        <f>H207+H208+H209+H210+H211</f>
        <v>483260488</v>
      </c>
      <c r="I220" s="21">
        <f t="shared" ref="I220" si="11">I207+I208+I209+I210+I211</f>
        <v>471549537.17999995</v>
      </c>
    </row>
    <row r="221" spans="5:9" x14ac:dyDescent="0.2">
      <c r="G221" s="58"/>
      <c r="H221" s="60"/>
      <c r="I221" s="60"/>
    </row>
    <row r="222" spans="5:9" ht="13.5" x14ac:dyDescent="0.25">
      <c r="E222" s="32"/>
      <c r="G222" s="34" t="s">
        <v>74</v>
      </c>
      <c r="H222" s="35">
        <f>H220+H218+H216</f>
        <v>1956730457</v>
      </c>
      <c r="I222" s="35">
        <f>I220+I218+I216</f>
        <v>1900895515.1799998</v>
      </c>
    </row>
    <row r="223" spans="5:9" x14ac:dyDescent="0.2">
      <c r="H223" s="2"/>
      <c r="I223" s="2"/>
    </row>
    <row r="224" spans="5:9" x14ac:dyDescent="0.2">
      <c r="H224" s="2"/>
      <c r="I224" s="2"/>
    </row>
    <row r="225" spans="8:9" ht="15.75" customHeight="1" x14ac:dyDescent="0.2"/>
    <row r="226" spans="8:9" x14ac:dyDescent="0.2">
      <c r="H226" s="2"/>
      <c r="I226" s="2"/>
    </row>
    <row r="227" spans="8:9" x14ac:dyDescent="0.2">
      <c r="H227" s="2"/>
      <c r="I227" s="2"/>
    </row>
    <row r="228" spans="8:9" x14ac:dyDescent="0.2">
      <c r="H228" s="32"/>
      <c r="I228" s="32"/>
    </row>
    <row r="229" spans="8:9" hidden="1" x14ac:dyDescent="0.2"/>
    <row r="230" spans="8:9" ht="14.25" customHeight="1" x14ac:dyDescent="0.2">
      <c r="H230" s="32"/>
    </row>
    <row r="231" spans="8:9" ht="18" customHeight="1" x14ac:dyDescent="0.2">
      <c r="H231" s="2"/>
      <c r="I231" s="2"/>
    </row>
    <row r="232" spans="8:9" ht="15.75" customHeight="1" x14ac:dyDescent="0.2"/>
    <row r="233" spans="8:9" ht="18" customHeight="1" x14ac:dyDescent="0.2"/>
    <row r="234" spans="8:9" ht="18" customHeight="1" x14ac:dyDescent="0.2">
      <c r="H234" s="2"/>
      <c r="I234" s="2"/>
    </row>
    <row r="235" spans="8:9" ht="17.25" customHeight="1" x14ac:dyDescent="0.2">
      <c r="H235" s="32"/>
      <c r="I235" s="32"/>
    </row>
    <row r="236" spans="8:9" ht="17.25" customHeight="1" x14ac:dyDescent="0.2"/>
    <row r="237" spans="8:9" ht="16.5" customHeight="1" x14ac:dyDescent="0.2"/>
    <row r="238" spans="8:9" ht="18" customHeight="1" x14ac:dyDescent="0.2"/>
    <row r="239" spans="8:9" ht="18" customHeight="1" x14ac:dyDescent="0.2"/>
    <row r="246" ht="15.75" customHeight="1" x14ac:dyDescent="0.2"/>
    <row r="253" ht="16.5" customHeight="1" x14ac:dyDescent="0.2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Plan-Fakt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Klotilda Spahiu</dc:creator>
  <cp:lastModifiedBy>Eridana Zoto</cp:lastModifiedBy>
  <dcterms:created xsi:type="dcterms:W3CDTF">2021-06-22T10:41:26Z</dcterms:created>
  <dcterms:modified xsi:type="dcterms:W3CDTF">2021-06-23T12:34:47Z</dcterms:modified>
</cp:coreProperties>
</file>